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PDI 2018-22 U.ATO AGGIORNATO" sheetId="1" r:id="rId1"/>
    <sheet name="MANUTENZIONI E STRUTTURE" sheetId="2" r:id="rId2"/>
  </sheets>
  <externalReferences>
    <externalReference r:id="rId3"/>
  </externalReferences>
  <definedNames>
    <definedName name="_xlnm._FilterDatabase" localSheetId="0" hidden="1">'PDI 2018-22 U.ATO AGGIORNATO'!$A$3:$W$126</definedName>
    <definedName name="_xlnm.Print_Area" localSheetId="0">'PDI 2018-22 U.ATO AGGIORNATO'!#REF!</definedName>
    <definedName name="categoria" localSheetId="1">'MANUTENZIONI E STRUTTURE'!#REF!</definedName>
    <definedName name="categoria">'[1]categorie INV'!#REF!</definedName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15" localSheetId="1">#REF!</definedName>
    <definedName name="DATA15">#REF!</definedName>
    <definedName name="DATA16" localSheetId="1">#REF!</definedName>
    <definedName name="DATA16">#REF!</definedName>
    <definedName name="DATA17" localSheetId="1">#REF!</definedName>
    <definedName name="DATA17">#REF!</definedName>
    <definedName name="DATA18" localSheetId="1">#REF!</definedName>
    <definedName name="DATA18">#REF!</definedName>
    <definedName name="DATA19" localSheetId="1">#REF!</definedName>
    <definedName name="DATA19">#REF!</definedName>
    <definedName name="DATA2" localSheetId="1">#REF!</definedName>
    <definedName name="DATA2">#REF!</definedName>
    <definedName name="DATA20" localSheetId="1">#REF!</definedName>
    <definedName name="DATA20">#REF!</definedName>
    <definedName name="DATA21" localSheetId="1">#REF!</definedName>
    <definedName name="DATA21">#REF!</definedName>
    <definedName name="DATA22" localSheetId="1">#REF!</definedName>
    <definedName name="DATA22">#REF!</definedName>
    <definedName name="DATA23" localSheetId="1">#REF!</definedName>
    <definedName name="DATA23">#REF!</definedName>
    <definedName name="DATA24" localSheetId="1">#REF!</definedName>
    <definedName name="DATA24">#REF!</definedName>
    <definedName name="DATA25" localSheetId="1">#REF!</definedName>
    <definedName name="DATA25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 localSheetId="1">#REF!</definedName>
    <definedName name="DATA5">#REF!</definedName>
    <definedName name="DATA6" localSheetId="1">#REF!</definedName>
    <definedName name="DATA6">#REF!</definedName>
    <definedName name="DATA7" localSheetId="1">#REF!</definedName>
    <definedName name="DATA7">#REF!</definedName>
    <definedName name="DATA8" localSheetId="1">#REF!</definedName>
    <definedName name="DATA8">#REF!</definedName>
    <definedName name="DATA9" localSheetId="1">#REF!</definedName>
    <definedName name="DATA9">#REF!</definedName>
    <definedName name="TEST1" localSheetId="1">#REF!</definedName>
    <definedName name="TEST1">#REF!</definedName>
    <definedName name="TEST10" localSheetId="1">#REF!</definedName>
    <definedName name="TEST10">#REF!</definedName>
    <definedName name="TEST11" localSheetId="1">#REF!</definedName>
    <definedName name="TEST11">#REF!</definedName>
    <definedName name="TEST12" localSheetId="1">#REF!</definedName>
    <definedName name="TEST12">#REF!</definedName>
    <definedName name="TEST13" localSheetId="1">#REF!</definedName>
    <definedName name="TEST13">#REF!</definedName>
    <definedName name="TEST14" localSheetId="1">#REF!</definedName>
    <definedName name="TEST14">#REF!</definedName>
    <definedName name="TEST15" localSheetId="1">#REF!</definedName>
    <definedName name="TEST15">#REF!</definedName>
    <definedName name="TEST16" localSheetId="1">#REF!</definedName>
    <definedName name="TEST16">#REF!</definedName>
    <definedName name="TEST17" localSheetId="1">#REF!</definedName>
    <definedName name="TEST17">#REF!</definedName>
    <definedName name="TEST18" localSheetId="1">#REF!</definedName>
    <definedName name="TEST18">#REF!</definedName>
    <definedName name="TEST19" localSheetId="1">#REF!</definedName>
    <definedName name="TEST19">#REF!</definedName>
    <definedName name="TEST2" localSheetId="1">#REF!</definedName>
    <definedName name="TEST2">#REF!</definedName>
    <definedName name="TEST3" localSheetId="1">#REF!</definedName>
    <definedName name="TEST3">#REF!</definedName>
    <definedName name="TEST4" localSheetId="1">#REF!</definedName>
    <definedName name="TEST4">#REF!</definedName>
    <definedName name="TEST5" localSheetId="1">#REF!</definedName>
    <definedName name="TEST5">#REF!</definedName>
    <definedName name="TEST6" localSheetId="1">#REF!</definedName>
    <definedName name="TEST6">#REF!</definedName>
    <definedName name="TEST7" localSheetId="1">#REF!</definedName>
    <definedName name="TEST7">#REF!</definedName>
    <definedName name="TEST8" localSheetId="1">#REF!</definedName>
    <definedName name="TEST8">#REF!</definedName>
    <definedName name="TEST9" localSheetId="1">#REF!</definedName>
    <definedName name="TEST9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_xlnm.Print_Titles" localSheetId="0">'PDI 2018-22 U.ATO AGGIORNATO'!$3:$3</definedName>
  </definedNames>
  <calcPr calcId="145621"/>
</workbook>
</file>

<file path=xl/calcChain.xml><?xml version="1.0" encoding="utf-8"?>
<calcChain xmlns="http://schemas.openxmlformats.org/spreadsheetml/2006/main">
  <c r="I132" i="1" l="1"/>
  <c r="I129" i="1"/>
  <c r="I127" i="1"/>
  <c r="I27" i="2" l="1"/>
  <c r="H27" i="2"/>
  <c r="G27" i="2"/>
  <c r="F27" i="2"/>
  <c r="E27" i="2"/>
  <c r="J27" i="2" s="1"/>
  <c r="J26" i="2"/>
  <c r="J25" i="2"/>
  <c r="J24" i="2"/>
  <c r="J23" i="2"/>
  <c r="J22" i="2"/>
  <c r="I18" i="2"/>
  <c r="H18" i="2"/>
  <c r="G18" i="2"/>
  <c r="F18" i="2"/>
  <c r="J18" i="2" s="1"/>
  <c r="E18" i="2"/>
  <c r="I16" i="2"/>
  <c r="H16" i="2"/>
  <c r="G16" i="2"/>
  <c r="F16" i="2"/>
  <c r="E16" i="2"/>
  <c r="J16" i="2" s="1"/>
  <c r="J14" i="2"/>
  <c r="I14" i="2"/>
  <c r="H14" i="2"/>
  <c r="G14" i="2"/>
  <c r="F14" i="2"/>
  <c r="E14" i="2"/>
  <c r="I12" i="2"/>
  <c r="I19" i="2" s="1"/>
  <c r="H12" i="2"/>
  <c r="J12" i="2" s="1"/>
  <c r="G12" i="2"/>
  <c r="F12" i="2"/>
  <c r="E12" i="2"/>
  <c r="I10" i="2"/>
  <c r="H10" i="2"/>
  <c r="H19" i="2" s="1"/>
  <c r="G10" i="2"/>
  <c r="F10" i="2"/>
  <c r="J10" i="2" s="1"/>
  <c r="E10" i="2"/>
  <c r="I8" i="2"/>
  <c r="H8" i="2"/>
  <c r="G8" i="2"/>
  <c r="G19" i="2" s="1"/>
  <c r="F8" i="2"/>
  <c r="F19" i="2" s="1"/>
  <c r="E8" i="2"/>
  <c r="E19" i="2" s="1"/>
  <c r="J19" i="2" l="1"/>
  <c r="J8" i="2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AA103" i="1"/>
  <c r="Q103" i="1"/>
  <c r="L103" i="1"/>
  <c r="I103" i="1"/>
  <c r="AA102" i="1"/>
  <c r="Q102" i="1"/>
  <c r="L102" i="1"/>
  <c r="I102" i="1"/>
  <c r="AA101" i="1"/>
  <c r="Q101" i="1"/>
  <c r="L101" i="1"/>
  <c r="I101" i="1"/>
  <c r="AA100" i="1"/>
  <c r="Q100" i="1"/>
  <c r="L100" i="1"/>
  <c r="AA99" i="1"/>
  <c r="Q99" i="1"/>
  <c r="L99" i="1"/>
  <c r="I99" i="1"/>
  <c r="AA98" i="1"/>
  <c r="Q98" i="1"/>
  <c r="L98" i="1"/>
  <c r="I98" i="1"/>
  <c r="AA97" i="1"/>
  <c r="Q97" i="1"/>
  <c r="L97" i="1"/>
  <c r="I97" i="1"/>
  <c r="AA96" i="1"/>
  <c r="Q96" i="1"/>
  <c r="L96" i="1"/>
  <c r="I96" i="1"/>
  <c r="AA95" i="1"/>
  <c r="Q95" i="1"/>
  <c r="D95" i="1" s="1"/>
  <c r="I95" i="1"/>
  <c r="I94" i="1"/>
  <c r="AA93" i="1"/>
  <c r="Q93" i="1"/>
  <c r="L93" i="1"/>
  <c r="I93" i="1"/>
  <c r="AA92" i="1"/>
  <c r="Q92" i="1"/>
  <c r="L92" i="1"/>
  <c r="I92" i="1"/>
  <c r="AA91" i="1"/>
  <c r="Q91" i="1"/>
  <c r="D91" i="1" s="1"/>
  <c r="I91" i="1"/>
  <c r="D90" i="1"/>
  <c r="AA89" i="1"/>
  <c r="Q89" i="1"/>
  <c r="D89" i="1" s="1"/>
  <c r="I89" i="1"/>
  <c r="AA88" i="1"/>
  <c r="Q88" i="1"/>
  <c r="L88" i="1"/>
  <c r="I88" i="1"/>
  <c r="AA87" i="1"/>
  <c r="Q87" i="1"/>
  <c r="L87" i="1"/>
  <c r="I87" i="1"/>
  <c r="AA86" i="1"/>
  <c r="Q86" i="1"/>
  <c r="L86" i="1"/>
  <c r="I86" i="1"/>
  <c r="AA85" i="1"/>
  <c r="Q85" i="1"/>
  <c r="L85" i="1"/>
  <c r="I85" i="1"/>
  <c r="AA84" i="1"/>
  <c r="Q84" i="1"/>
  <c r="D84" i="1" s="1"/>
  <c r="I84" i="1"/>
  <c r="AA83" i="1"/>
  <c r="Q83" i="1"/>
  <c r="D83" i="1" s="1"/>
  <c r="I83" i="1"/>
  <c r="AA82" i="1"/>
  <c r="Q82" i="1"/>
  <c r="L82" i="1"/>
  <c r="I82" i="1"/>
  <c r="AA81" i="1"/>
  <c r="Q81" i="1"/>
  <c r="L81" i="1"/>
  <c r="I81" i="1"/>
  <c r="AA80" i="1"/>
  <c r="Q80" i="1"/>
  <c r="L80" i="1"/>
  <c r="I80" i="1"/>
  <c r="AA79" i="1"/>
  <c r="Q79" i="1"/>
  <c r="L79" i="1"/>
  <c r="I79" i="1"/>
  <c r="AA78" i="1"/>
  <c r="Q78" i="1"/>
  <c r="L78" i="1"/>
  <c r="I78" i="1"/>
  <c r="AA77" i="1"/>
  <c r="Q77" i="1"/>
  <c r="L77" i="1"/>
  <c r="I77" i="1"/>
  <c r="AA76" i="1"/>
  <c r="Q76" i="1"/>
  <c r="L76" i="1"/>
  <c r="I76" i="1"/>
  <c r="AA75" i="1"/>
  <c r="Q75" i="1"/>
  <c r="L75" i="1"/>
  <c r="I75" i="1"/>
  <c r="AA74" i="1"/>
  <c r="Q74" i="1"/>
  <c r="L74" i="1"/>
  <c r="I74" i="1"/>
  <c r="AA73" i="1"/>
  <c r="Q73" i="1"/>
  <c r="L73" i="1"/>
  <c r="I73" i="1"/>
  <c r="AA72" i="1"/>
  <c r="Q72" i="1"/>
  <c r="L72" i="1"/>
  <c r="I72" i="1"/>
  <c r="AA71" i="1"/>
  <c r="Q71" i="1"/>
  <c r="D71" i="1" s="1"/>
  <c r="I71" i="1"/>
  <c r="AA70" i="1"/>
  <c r="Q70" i="1"/>
  <c r="L70" i="1"/>
  <c r="I70" i="1"/>
  <c r="AA69" i="1"/>
  <c r="Q69" i="1"/>
  <c r="L69" i="1"/>
  <c r="I69" i="1"/>
  <c r="AA68" i="1"/>
  <c r="Q68" i="1"/>
  <c r="L68" i="1"/>
  <c r="I68" i="1"/>
  <c r="AA67" i="1"/>
  <c r="Q67" i="1"/>
  <c r="D67" i="1" s="1"/>
  <c r="I67" i="1"/>
  <c r="AA66" i="1"/>
  <c r="Q66" i="1"/>
  <c r="L66" i="1"/>
  <c r="I66" i="1"/>
  <c r="I65" i="1"/>
  <c r="AA64" i="1"/>
  <c r="Q64" i="1"/>
  <c r="L64" i="1"/>
  <c r="I64" i="1"/>
  <c r="AA63" i="1"/>
  <c r="Q63" i="1"/>
  <c r="L63" i="1"/>
  <c r="I63" i="1"/>
  <c r="AA62" i="1"/>
  <c r="Q62" i="1"/>
  <c r="D62" i="1" s="1"/>
  <c r="I62" i="1"/>
  <c r="AA61" i="1"/>
  <c r="Q61" i="1"/>
  <c r="L61" i="1"/>
  <c r="I61" i="1"/>
  <c r="AA60" i="1"/>
  <c r="Q60" i="1"/>
  <c r="L60" i="1"/>
  <c r="I60" i="1"/>
  <c r="AA59" i="1"/>
  <c r="Q59" i="1"/>
  <c r="L59" i="1"/>
  <c r="I59" i="1"/>
  <c r="AA58" i="1"/>
  <c r="Q58" i="1"/>
  <c r="L58" i="1"/>
  <c r="I58" i="1"/>
  <c r="AA57" i="1"/>
  <c r="Q57" i="1"/>
  <c r="L57" i="1"/>
  <c r="I57" i="1"/>
  <c r="AA56" i="1"/>
  <c r="Q56" i="1"/>
  <c r="L56" i="1"/>
  <c r="I56" i="1"/>
  <c r="AA55" i="1"/>
  <c r="Q55" i="1"/>
  <c r="L55" i="1"/>
  <c r="I55" i="1"/>
  <c r="AA54" i="1"/>
  <c r="Q54" i="1"/>
  <c r="L54" i="1"/>
  <c r="I54" i="1"/>
  <c r="AA53" i="1"/>
  <c r="Q53" i="1"/>
  <c r="L53" i="1"/>
  <c r="I53" i="1"/>
  <c r="AA52" i="1"/>
  <c r="Q52" i="1"/>
  <c r="L52" i="1"/>
  <c r="I52" i="1"/>
  <c r="AA51" i="1"/>
  <c r="Q51" i="1"/>
  <c r="L51" i="1"/>
  <c r="I51" i="1"/>
  <c r="AA50" i="1"/>
  <c r="Q50" i="1"/>
  <c r="L50" i="1"/>
  <c r="I50" i="1"/>
  <c r="AA49" i="1"/>
  <c r="Q49" i="1"/>
  <c r="L49" i="1"/>
  <c r="I49" i="1"/>
  <c r="AA48" i="1"/>
  <c r="Q48" i="1"/>
  <c r="L48" i="1"/>
  <c r="I48" i="1"/>
  <c r="AA47" i="1"/>
  <c r="Q47" i="1"/>
  <c r="L47" i="1"/>
  <c r="I47" i="1"/>
  <c r="AA46" i="1"/>
  <c r="Q46" i="1"/>
  <c r="L46" i="1"/>
  <c r="I46" i="1"/>
  <c r="AA45" i="1"/>
  <c r="Q45" i="1"/>
  <c r="L45" i="1"/>
  <c r="I45" i="1"/>
  <c r="AA44" i="1"/>
  <c r="Q44" i="1"/>
  <c r="L44" i="1"/>
  <c r="I44" i="1"/>
  <c r="AA43" i="1"/>
  <c r="Q43" i="1"/>
  <c r="L43" i="1"/>
  <c r="I43" i="1"/>
  <c r="AA42" i="1"/>
  <c r="Q42" i="1"/>
  <c r="L42" i="1"/>
  <c r="I42" i="1"/>
  <c r="AA41" i="1"/>
  <c r="Q41" i="1"/>
  <c r="D41" i="1" s="1"/>
  <c r="I41" i="1"/>
  <c r="AA40" i="1"/>
  <c r="Q40" i="1"/>
  <c r="L40" i="1"/>
  <c r="I40" i="1"/>
  <c r="AA39" i="1"/>
  <c r="Q39" i="1"/>
  <c r="D39" i="1" s="1"/>
  <c r="I39" i="1"/>
  <c r="AA38" i="1"/>
  <c r="Q38" i="1"/>
  <c r="L38" i="1"/>
  <c r="I38" i="1"/>
  <c r="AA37" i="1"/>
  <c r="Q37" i="1"/>
  <c r="L37" i="1"/>
  <c r="I37" i="1"/>
  <c r="AA36" i="1"/>
  <c r="Q36" i="1"/>
  <c r="L36" i="1"/>
  <c r="I36" i="1"/>
  <c r="AA35" i="1"/>
  <c r="Q35" i="1"/>
  <c r="L35" i="1"/>
  <c r="I35" i="1"/>
  <c r="AA34" i="1"/>
  <c r="Q34" i="1"/>
  <c r="L34" i="1"/>
  <c r="I34" i="1"/>
  <c r="AA33" i="1"/>
  <c r="Q33" i="1"/>
  <c r="L33" i="1"/>
  <c r="I33" i="1"/>
  <c r="AA32" i="1"/>
  <c r="Q32" i="1"/>
  <c r="L32" i="1"/>
  <c r="D32" i="1" s="1"/>
  <c r="I32" i="1"/>
  <c r="AA31" i="1"/>
  <c r="Q31" i="1"/>
  <c r="L31" i="1"/>
  <c r="I31" i="1"/>
  <c r="AA30" i="1"/>
  <c r="Q30" i="1"/>
  <c r="L30" i="1"/>
  <c r="D30" i="1" s="1"/>
  <c r="I30" i="1"/>
  <c r="AA29" i="1"/>
  <c r="Q29" i="1"/>
  <c r="L29" i="1"/>
  <c r="I29" i="1"/>
  <c r="Q28" i="1"/>
  <c r="L28" i="1"/>
  <c r="I28" i="1"/>
  <c r="Q27" i="1"/>
  <c r="L27" i="1"/>
  <c r="I27" i="1"/>
  <c r="Q26" i="1"/>
  <c r="L26" i="1"/>
  <c r="I26" i="1"/>
  <c r="Q25" i="1"/>
  <c r="L25" i="1"/>
  <c r="I25" i="1"/>
  <c r="Q24" i="1"/>
  <c r="L24" i="1"/>
  <c r="I24" i="1"/>
  <c r="AA23" i="1"/>
  <c r="Q23" i="1"/>
  <c r="L23" i="1"/>
  <c r="I23" i="1"/>
  <c r="AA22" i="1"/>
  <c r="Q22" i="1"/>
  <c r="L22" i="1"/>
  <c r="I22" i="1"/>
  <c r="AA21" i="1"/>
  <c r="Q21" i="1"/>
  <c r="L21" i="1"/>
  <c r="I21" i="1"/>
  <c r="AA20" i="1"/>
  <c r="Q20" i="1"/>
  <c r="L20" i="1"/>
  <c r="I20" i="1"/>
  <c r="AA19" i="1"/>
  <c r="Q19" i="1"/>
  <c r="L19" i="1"/>
  <c r="I19" i="1"/>
  <c r="AA18" i="1"/>
  <c r="Q18" i="1"/>
  <c r="L18" i="1"/>
  <c r="I18" i="1"/>
  <c r="AA17" i="1"/>
  <c r="Q17" i="1"/>
  <c r="L17" i="1"/>
  <c r="I17" i="1"/>
  <c r="AA16" i="1"/>
  <c r="Q16" i="1"/>
  <c r="L16" i="1"/>
  <c r="I16" i="1"/>
  <c r="AA15" i="1"/>
  <c r="Q15" i="1"/>
  <c r="L15" i="1"/>
  <c r="I15" i="1"/>
  <c r="AA14" i="1"/>
  <c r="Q14" i="1"/>
  <c r="L14" i="1"/>
  <c r="I14" i="1"/>
  <c r="AA13" i="1"/>
  <c r="Q13" i="1"/>
  <c r="D13" i="1" s="1"/>
  <c r="I13" i="1"/>
  <c r="AA12" i="1"/>
  <c r="Q12" i="1"/>
  <c r="L12" i="1"/>
  <c r="D12" i="1" s="1"/>
  <c r="I12" i="1"/>
  <c r="AA11" i="1"/>
  <c r="Q11" i="1"/>
  <c r="L11" i="1"/>
  <c r="I11" i="1"/>
  <c r="AA10" i="1"/>
  <c r="Q10" i="1"/>
  <c r="L10" i="1"/>
  <c r="I10" i="1"/>
  <c r="AA9" i="1"/>
  <c r="Q9" i="1"/>
  <c r="L9" i="1"/>
  <c r="I9" i="1"/>
  <c r="AA8" i="1"/>
  <c r="Q8" i="1"/>
  <c r="L8" i="1"/>
  <c r="I8" i="1"/>
  <c r="AA7" i="1"/>
  <c r="Q7" i="1"/>
  <c r="D7" i="1" s="1"/>
  <c r="I7" i="1"/>
  <c r="AA6" i="1"/>
  <c r="Q6" i="1"/>
  <c r="L6" i="1"/>
  <c r="I6" i="1"/>
  <c r="AA5" i="1"/>
  <c r="Q5" i="1"/>
  <c r="L5" i="1"/>
  <c r="I5" i="1"/>
  <c r="AA4" i="1"/>
  <c r="Q4" i="1"/>
  <c r="L4" i="1"/>
  <c r="I4" i="1"/>
  <c r="D53" i="1" l="1"/>
  <c r="D64" i="1"/>
  <c r="D63" i="1"/>
  <c r="D17" i="1"/>
  <c r="D28" i="1"/>
  <c r="D78" i="1"/>
  <c r="D102" i="1"/>
  <c r="D51" i="1"/>
  <c r="D100" i="1"/>
  <c r="D35" i="1"/>
  <c r="D98" i="1"/>
  <c r="D103" i="1"/>
  <c r="D9" i="1"/>
  <c r="D11" i="1"/>
  <c r="D19" i="1"/>
  <c r="D73" i="1"/>
  <c r="D75" i="1"/>
  <c r="D77" i="1"/>
  <c r="D81" i="1"/>
  <c r="D45" i="1"/>
  <c r="D72" i="1"/>
  <c r="D18" i="1"/>
  <c r="D44" i="1"/>
  <c r="D26" i="1"/>
  <c r="D54" i="1"/>
  <c r="D60" i="1"/>
  <c r="D88" i="1"/>
  <c r="D29" i="1"/>
  <c r="D37" i="1"/>
  <c r="D68" i="1"/>
  <c r="D80" i="1"/>
  <c r="D5" i="1"/>
  <c r="D55" i="1"/>
  <c r="D57" i="1"/>
  <c r="D61" i="1"/>
  <c r="D66" i="1"/>
  <c r="D85" i="1"/>
  <c r="D87" i="1"/>
  <c r="D97" i="1"/>
  <c r="D101" i="1"/>
  <c r="D23" i="1"/>
  <c r="D31" i="1"/>
  <c r="I135" i="1"/>
  <c r="D21" i="1"/>
  <c r="D27" i="1"/>
  <c r="I136" i="1"/>
  <c r="D40" i="1"/>
  <c r="D20" i="1"/>
  <c r="D36" i="1"/>
  <c r="D46" i="1"/>
  <c r="D52" i="1"/>
  <c r="D93" i="1"/>
  <c r="I133" i="1"/>
  <c r="D82" i="1"/>
  <c r="D34" i="1"/>
  <c r="D47" i="1"/>
  <c r="I134" i="1"/>
  <c r="D15" i="1"/>
  <c r="D49" i="1"/>
  <c r="D69" i="1"/>
  <c r="D25" i="1"/>
  <c r="D38" i="1"/>
  <c r="D42" i="1"/>
  <c r="D59" i="1"/>
  <c r="D79" i="1"/>
  <c r="D92" i="1"/>
  <c r="D14" i="1"/>
  <c r="D16" i="1"/>
  <c r="D33" i="1"/>
  <c r="D48" i="1"/>
  <c r="D50" i="1"/>
  <c r="D70" i="1"/>
  <c r="D99" i="1"/>
  <c r="D4" i="1"/>
  <c r="D6" i="1"/>
  <c r="D8" i="1"/>
  <c r="D10" i="1"/>
  <c r="D22" i="1"/>
  <c r="D24" i="1"/>
  <c r="D43" i="1"/>
  <c r="D56" i="1"/>
  <c r="D58" i="1"/>
  <c r="D74" i="1"/>
  <c r="D76" i="1"/>
  <c r="D86" i="1"/>
  <c r="D96" i="1"/>
</calcChain>
</file>

<file path=xl/sharedStrings.xml><?xml version="1.0" encoding="utf-8"?>
<sst xmlns="http://schemas.openxmlformats.org/spreadsheetml/2006/main" count="1606" uniqueCount="552">
  <si>
    <t>Programma Interventi S.I.I.</t>
  </si>
  <si>
    <t>CODICE GESTORE</t>
  </si>
  <si>
    <t>COMUNI INTERESSATI</t>
  </si>
  <si>
    <t>SEGMENTO IDRICO</t>
  </si>
  <si>
    <t>ID INTERVENTO</t>
  </si>
  <si>
    <t xml:space="preserve">DENOMINAZIONE INTERVENTO </t>
  </si>
  <si>
    <t xml:space="preserve">DESCRIZIONE INTERVENTO   </t>
  </si>
  <si>
    <t>Importo Totale Opera
€</t>
  </si>
  <si>
    <t>Importo finanziato con altre fonti
€</t>
  </si>
  <si>
    <t xml:space="preserve">IMPORTO INSERITO IN TARIFFA S.I.I. 
€ </t>
  </si>
  <si>
    <t>TEMPISTICA</t>
  </si>
  <si>
    <t>CATEGORIA PRIORITA'</t>
  </si>
  <si>
    <t>CODICE
TIPOLOGIA
INTERVENTO</t>
  </si>
  <si>
    <t>TIPOLOGIA INTERVENTO</t>
  </si>
  <si>
    <t>PROGRAMMAZIONE</t>
  </si>
  <si>
    <t>CATEGORIA U.ATO</t>
  </si>
  <si>
    <t>TIPOLOGIA U.ATO</t>
  </si>
  <si>
    <t>CODICE AGGLOMERATO</t>
  </si>
  <si>
    <t>CLASSE AGGLOMERATO</t>
  </si>
  <si>
    <t>NOTE AATO</t>
  </si>
  <si>
    <t>Classe importo</t>
  </si>
  <si>
    <t>n. progressivo</t>
  </si>
  <si>
    <t>lotto</t>
  </si>
  <si>
    <t>Importi netti</t>
  </si>
  <si>
    <t>UNIACQUE</t>
  </si>
  <si>
    <t>Adrara San Rocco</t>
  </si>
  <si>
    <t>Acquedotto</t>
  </si>
  <si>
    <t>Potenziamento serbatoio Duseone</t>
  </si>
  <si>
    <t>Ampliamento serbatoio comunale da 230 mc a 500/600 mc per far fronte ai consumi in periodo estivo</t>
  </si>
  <si>
    <t>AB-MIGLIORAMENTO EFFICIENZA</t>
  </si>
  <si>
    <t>3ABS</t>
  </si>
  <si>
    <t>Potenziamento serbatoi</t>
  </si>
  <si>
    <t>2018/22</t>
  </si>
  <si>
    <t>A3PS</t>
  </si>
  <si>
    <t>Rifacimento e ristrutturazione serbatoi e pozzi</t>
  </si>
  <si>
    <t>001</t>
  </si>
  <si>
    <t>L01</t>
  </si>
  <si>
    <t>Albano Sant'Alessandro</t>
  </si>
  <si>
    <t>Fognatura</t>
  </si>
  <si>
    <t>Estensione fognatura fuori agglomerato  via Sant'Alessandro</t>
  </si>
  <si>
    <t>Realizzazione nuova rete a servizio della residenza "Il Boschetto" e delle abitazioni lungo la via Sant'Alessandro</t>
  </si>
  <si>
    <t>FC-ESTENSIONE DEL SERVIZIO</t>
  </si>
  <si>
    <t>1FCR</t>
  </si>
  <si>
    <t>Realizzazione nuove reti</t>
  </si>
  <si>
    <t>F2</t>
  </si>
  <si>
    <t xml:space="preserve">Realizzazione nuove reti </t>
  </si>
  <si>
    <t>AG01601801</t>
  </si>
  <si>
    <t>sopra 10000</t>
  </si>
  <si>
    <t>002</t>
  </si>
  <si>
    <t>Albino</t>
  </si>
  <si>
    <t>Estensione acquedotto per collegamento tra serbatoi Rovaro e Molinello</t>
  </si>
  <si>
    <t>Realizzazione nuova rete  per il potenziamento dell'approvigionamento idrico zona oltre Serio</t>
  </si>
  <si>
    <t>AC-ESTENSIONE DEL SERVIZIO</t>
  </si>
  <si>
    <t>3ACR</t>
  </si>
  <si>
    <t>A1R</t>
  </si>
  <si>
    <t>003</t>
  </si>
  <si>
    <t>Algua</t>
  </si>
  <si>
    <t>Collettamento o trattamento 8 TND - Priorità 2</t>
  </si>
  <si>
    <t>Collettamento o trattamento TND  2-4-5-6-7-8-18new-19new</t>
  </si>
  <si>
    <t>TND</t>
  </si>
  <si>
    <t>TA</t>
  </si>
  <si>
    <t>F1C</t>
  </si>
  <si>
    <t>Realizzazione nuovi collettori di completamento</t>
  </si>
  <si>
    <t>AG01624801, AG01624803, AG01624804</t>
  </si>
  <si>
    <t>2000-400, sotto 400, sotto 400</t>
  </si>
  <si>
    <t>004</t>
  </si>
  <si>
    <t>Almè</t>
  </si>
  <si>
    <t>Estensione fognatura in agglomerato nei pressi di via Iseni per eliminazione scarichi privati nel Torrente Rino tombinato</t>
  </si>
  <si>
    <t>Realizzazione di tubazione aperta da appendere al tombotto o alternativa soluzione di collettamento</t>
  </si>
  <si>
    <t>AG01602401</t>
  </si>
  <si>
    <t>005</t>
  </si>
  <si>
    <t>Almenno San Salvatore</t>
  </si>
  <si>
    <t>Rifacimento serbatoio Barlino</t>
  </si>
  <si>
    <t>Rifacimento del serbatoio Barlino in comune di Almenno S.Salvatore: impermeabilizzazione interna vasche, esterna copertura.</t>
  </si>
  <si>
    <t>AA-MANTENIMENTO EFFICIENZA</t>
  </si>
  <si>
    <t>2AAS</t>
  </si>
  <si>
    <t>Rifacimento serbatoi</t>
  </si>
  <si>
    <t>006</t>
  </si>
  <si>
    <t>Potenziamento fognatura di via Romanelle, Sizzi e altre</t>
  </si>
  <si>
    <t xml:space="preserve">Rifacimento e potenziamento collettore fognatura di via Romanelle, Sizzi e altre
Tubazioni DN 800 L=100 m - DN 1000 L=150 m </t>
  </si>
  <si>
    <t>FB-MIGLIORAMENTO EFFICIENZA</t>
  </si>
  <si>
    <t>3FBR</t>
  </si>
  <si>
    <t>Potenziamento reti</t>
  </si>
  <si>
    <t>F4</t>
  </si>
  <si>
    <t>Rifacimento reti, collettori e manufatti</t>
  </si>
  <si>
    <t>007</t>
  </si>
  <si>
    <t>Alzano Lombardo</t>
  </si>
  <si>
    <t>Rifacimento serbatoio Casello</t>
  </si>
  <si>
    <t>Rifacimento del serbatoio Casello in comune di Alzano Lombardo: impermeabilizzazione vasche e parte idraulica interna</t>
  </si>
  <si>
    <t>008</t>
  </si>
  <si>
    <t>Antegnate</t>
  </si>
  <si>
    <t>Rifacimento fognatura di via Manzoni</t>
  </si>
  <si>
    <t>Rifacimento della fognatura di via Manzoni</t>
  </si>
  <si>
    <t>FA-MANTENIMENTO EFFICIENZA</t>
  </si>
  <si>
    <t>1FAR</t>
  </si>
  <si>
    <t>Rifacimento reti</t>
  </si>
  <si>
    <t>AG01601001</t>
  </si>
  <si>
    <t>10000-2000</t>
  </si>
  <si>
    <t>009</t>
  </si>
  <si>
    <t>Ardesio</t>
  </si>
  <si>
    <t>Collettamento o trattamento di 6 TND - Priorità 2</t>
  </si>
  <si>
    <t>Collettamento o trattamento TND S16, 17, 18, 19, 20, 21: Valcanale - Bani, Rizzoli, Marinoni, Barenzini</t>
  </si>
  <si>
    <t xml:space="preserve"> AG01601204, AG01601203, AG01601205, AG01601202, AG01601206</t>
  </si>
  <si>
    <t>sotto 400</t>
  </si>
  <si>
    <t>010</t>
  </si>
  <si>
    <t>Azzano San Paolo</t>
  </si>
  <si>
    <t>Realizzazione nuove reti adduttrici</t>
  </si>
  <si>
    <t>Realizzazione di nuova rete adduttrice per il potenziamento del servizio al comune di Azzano S. Paolo (3 km DN250)</t>
  </si>
  <si>
    <t>011</t>
  </si>
  <si>
    <t>Bagnatica</t>
  </si>
  <si>
    <t>Rifacimento rete adduttrice in via Papa Giovanni XXIII</t>
  </si>
  <si>
    <t>Rifacimento rete adduttrice in via Papa Giovanni XXIII in acciaio DN 150 per circa 1000ml</t>
  </si>
  <si>
    <t>1AAR</t>
  </si>
  <si>
    <t>A3R</t>
  </si>
  <si>
    <t>012</t>
  </si>
  <si>
    <t>Bedulita</t>
  </si>
  <si>
    <t>Rifacimento tratto di acquedotto Capietrobelli-Cazenerino</t>
  </si>
  <si>
    <t>Rifacimento tratto di acquedotto Capietrobelli-Cazenerino e costruzione tratto di fognatura</t>
  </si>
  <si>
    <t>013</t>
  </si>
  <si>
    <t>Berbenno</t>
  </si>
  <si>
    <t>Potenziamento serbatoio Vittoriale</t>
  </si>
  <si>
    <t>Ampliamento capacità di stoccaggio acqua del serbatoio esistente denominato "Vittoriale" dagli attuali mc. 140 ai futuri mc. 400 al fine di consentire l'accumulo di acqua potabile proveniente dalle Sorgenti Gemelle</t>
  </si>
  <si>
    <t>-</t>
  </si>
  <si>
    <t>maggiore 100.000</t>
  </si>
  <si>
    <t>014</t>
  </si>
  <si>
    <t>Bergamo</t>
  </si>
  <si>
    <t>Rifacimento serbatoio Sant'Agostino</t>
  </si>
  <si>
    <t>Rifacimento del serbatoio di Sant'Agostino: risanamento vasche, rifacimento copertura e pareti esterne</t>
  </si>
  <si>
    <t>015</t>
  </si>
  <si>
    <t>Rifacimento serbatoio Bastia</t>
  </si>
  <si>
    <t>Rifacimento del serbatoio Bastia: risanamento vasche, rifacimento copertura e pareti esterne</t>
  </si>
  <si>
    <t>016</t>
  </si>
  <si>
    <t>Bergamo
(depuratore)</t>
  </si>
  <si>
    <t>Depurazione</t>
  </si>
  <si>
    <t>Adeguamento impianto di depurazione</t>
  </si>
  <si>
    <t>DB-POTENZIAMENTO IMPIANTI</t>
  </si>
  <si>
    <t>1DBS</t>
  </si>
  <si>
    <t>Potenziamento per il rispetto dei limiti allo scarico</t>
  </si>
  <si>
    <t>D2</t>
  </si>
  <si>
    <t>Adeguamento impianti depurazione</t>
  </si>
  <si>
    <t>017</t>
  </si>
  <si>
    <t>L02</t>
  </si>
  <si>
    <t>L03</t>
  </si>
  <si>
    <t>L04</t>
  </si>
  <si>
    <t>Bianzano</t>
  </si>
  <si>
    <t>Potenziamento rete di distribuzione dal serbatoio Forcella e Forcellino sino alla Strada del Vento</t>
  </si>
  <si>
    <t xml:space="preserve">Intervento connesso ad AT1-2-3. Linea alta 880m DE110 PE100; linea bassa 1210m DE125 PE100 e 480m DE110 PE 100 </t>
  </si>
  <si>
    <t>3ABR</t>
  </si>
  <si>
    <t>018</t>
  </si>
  <si>
    <t>Potenziamento condotta premente da sorgente Maddalena a serbatoio Forcella</t>
  </si>
  <si>
    <t>Ristrutturazione bacino di sollevamento e tubazione premente con cavidotto DN 110 lunghezza 1800 m</t>
  </si>
  <si>
    <t>019</t>
  </si>
  <si>
    <t>Estensione acquedotto con nuovo collegamento sorgente Mora (Cene) - sorgente Maddalena</t>
  </si>
  <si>
    <t>Realizzazione nuova rete. 860m DN 110 Ghisa con pompaggio verso il serbatoio</t>
  </si>
  <si>
    <t>020</t>
  </si>
  <si>
    <t>Blello</t>
  </si>
  <si>
    <t>Ottimizzazione rete acquedotto</t>
  </si>
  <si>
    <t>021</t>
  </si>
  <si>
    <t>Bolgare</t>
  </si>
  <si>
    <t>Potenziamento fognatura nell'attraversamento del fiume Cherio prima della stazione di sollevamento</t>
  </si>
  <si>
    <t xml:space="preserve">Potenziamento fognatura sostituendo il tubo esistente dn 300 con nuova tubazione adeguata a convogliare almeno 750 l/ab/giorno. Rivedere profondita' tubazione previa verifica compatibilita' quote con stazione di sollevamento a valle </t>
  </si>
  <si>
    <t>AG01602801</t>
  </si>
  <si>
    <t>022</t>
  </si>
  <si>
    <t>Castelli Calepio</t>
  </si>
  <si>
    <t>Realizzazione nuovo pozzo per potenziamento del rifornimento idrico dei Comuni della Val Calepio mediante la realizzazione di un nuovo pozzo</t>
  </si>
  <si>
    <t xml:space="preserve">Trivellazione nuovo pozzo a Castelli Calepio e collegamenti </t>
  </si>
  <si>
    <t>3ACP</t>
  </si>
  <si>
    <t>Realizzazione nuovi pozzi e sorgenti</t>
  </si>
  <si>
    <t>A1PS</t>
  </si>
  <si>
    <t xml:space="preserve">Realizzazione nuove captazioni e serbatoi </t>
  </si>
  <si>
    <t>024</t>
  </si>
  <si>
    <t>Cenate Sopra</t>
  </si>
  <si>
    <t>Rifacimento acquedotto località Corna, vie Bassetti e Moioli</t>
  </si>
  <si>
    <t>Rifacimento acquedotto località Corna, vie Bassetti e Moioli per una lunghezza complessiva di ml 900</t>
  </si>
  <si>
    <t>025</t>
  </si>
  <si>
    <t>Cene</t>
  </si>
  <si>
    <t>Rifacimento rete di adduzione e distribuzione Valle Rossa</t>
  </si>
  <si>
    <t>Sostituzione tratti di tubazioni di adduzione e distribuzione dal serbatoio Motta alla sorgente Mora</t>
  </si>
  <si>
    <t>026</t>
  </si>
  <si>
    <t>Cerete</t>
  </si>
  <si>
    <t>Rifacimento acquedotto di via Locatelli</t>
  </si>
  <si>
    <t>Rifacimento rete di via Locatelli</t>
  </si>
  <si>
    <t>027</t>
  </si>
  <si>
    <t>Chiuduno</t>
  </si>
  <si>
    <t>Estensione fognatura in agglomerato per dismissione del depuratore di via Sturzo e collettamento al depuratore di via Mulino</t>
  </si>
  <si>
    <t>AG01607301, AG01607302</t>
  </si>
  <si>
    <t>10000-2000, 2000-400</t>
  </si>
  <si>
    <t>028</t>
  </si>
  <si>
    <t>Cividate al Piano</t>
  </si>
  <si>
    <t>Rifacimento acquedotto in varie vie del centro storico</t>
  </si>
  <si>
    <t>Rifacimento acquedotto in varie vie del centro storico: vie Ospedale, San Rocco, Trieste, San Nicolò. Intervento da realizzarsi contestualmente al rifacimento della fognatura.</t>
  </si>
  <si>
    <t>029</t>
  </si>
  <si>
    <t>Adeguamento e potenziamento impianto di depurazione comunale</t>
  </si>
  <si>
    <t>Adeguamento e potenziamento biologico e idraulico impianto di depurazione comunale</t>
  </si>
  <si>
    <t>AG01607601</t>
  </si>
  <si>
    <t>PROCEDURA INFRAZIONE EUROPEA art. 4 COP
prescrizione provincia: Qmax ad oggi 312 mc/h - Qmax da agglomerato 12.095 A.E. 378 mc/h</t>
  </si>
  <si>
    <t>030</t>
  </si>
  <si>
    <t>Rifacimento fognatura in varie vie del centro storico</t>
  </si>
  <si>
    <t>Rifacimento fognatura in varie vie del centro storico: vie Ospedale, San Rocco, Trieste, San Nicolò. Intervento da realizzarsi contestualmente al rifacimento dell'acquedotto.</t>
  </si>
  <si>
    <t>031</t>
  </si>
  <si>
    <t>Clusone</t>
  </si>
  <si>
    <t>Rifacimento rete adduzione da sorgente Nasolino a serbatoio Chiesa</t>
  </si>
  <si>
    <t>Rifacimento adduzione da sorgente Nasolino a serbatoio Chiesa. Lunghezza 4600 m, DN 125 mm in acciaio</t>
  </si>
  <si>
    <t>032</t>
  </si>
  <si>
    <t>Potenziamento acquedotto comunale da serbatoio Fiorine a Via Belvedere</t>
  </si>
  <si>
    <t>Potenziamento acquedotto comunale da serbatoio Fiorine a Via Belvedere ml 1600, DN 140 mm</t>
  </si>
  <si>
    <t>033</t>
  </si>
  <si>
    <t>Colere</t>
  </si>
  <si>
    <t xml:space="preserve">Trattamento 1 TND (Cantoniera della Presolana) - Priorità 2 </t>
  </si>
  <si>
    <t>Trattamento TND S14 (Cantoniera della Presolana)</t>
  </si>
  <si>
    <t>D3</t>
  </si>
  <si>
    <t>Realizzazione trattamenti appropriati</t>
  </si>
  <si>
    <t>AG01606403</t>
  </si>
  <si>
    <t>034</t>
  </si>
  <si>
    <t>Cologno al Serio</t>
  </si>
  <si>
    <t>Rifacimento fognatura in Via del Maglio per l'eliminazione acque parassite</t>
  </si>
  <si>
    <t>2FBA</t>
  </si>
  <si>
    <t>Eliminazione acque parassite</t>
  </si>
  <si>
    <t>AG01607901</t>
  </si>
  <si>
    <t>035</t>
  </si>
  <si>
    <t>Colzate</t>
  </si>
  <si>
    <t>Collettamento 1 TND (Rio Pisonda) - Priorità 1</t>
  </si>
  <si>
    <t>Collettamento TND Rio Pisonda - Priorità 1</t>
  </si>
  <si>
    <t>036</t>
  </si>
  <si>
    <t>Cortenuova</t>
  </si>
  <si>
    <t>Potenziamento fognatura da stazione sollevamento loc. Galeazze al depuratore</t>
  </si>
  <si>
    <t>Potenziamento fognatura da stazione sollevamento loc. Galeazze al depuratore per risolvere i problemi di sovraccarico idraulico</t>
  </si>
  <si>
    <t>AG01608301</t>
  </si>
  <si>
    <t>2000-400</t>
  </si>
  <si>
    <t>037</t>
  </si>
  <si>
    <t>Costa Valle Imagna</t>
  </si>
  <si>
    <t xml:space="preserve">Realizzazione nuova fognatura da loc. Valpagna a loc. Fosso Rale per eliminare commistione con valletta del reticolo idrico
</t>
  </si>
  <si>
    <t>Realizzazione nuova fognatura da loc. Valpagna a loc. Fosso Rale per eliminare commistione con valletta del reticolo idrico</t>
  </si>
  <si>
    <t xml:space="preserve"> AG01620801</t>
  </si>
  <si>
    <t>038</t>
  </si>
  <si>
    <t>Costa Volpino</t>
  </si>
  <si>
    <t>Estensione fognatura in agglomerato per razionalizzazione della stessa in via Nazionale</t>
  </si>
  <si>
    <t>Realizzazione nuova rete per eliminazione della stazione di sollevamento in zona ristorante Franini e collegamento alla fognatura essistente nei pressi della rotatoria di via Nazionale</t>
  </si>
  <si>
    <t xml:space="preserve"> AG01608601</t>
  </si>
  <si>
    <t>039</t>
  </si>
  <si>
    <t>Covo</t>
  </si>
  <si>
    <t>Adeguamento sezione denitrificazione e sedimentazione</t>
  </si>
  <si>
    <t>AG01608701</t>
  </si>
  <si>
    <t>040</t>
  </si>
  <si>
    <t>Endine Gaiano</t>
  </si>
  <si>
    <t>Spostamento Acquedotto dei Laghi in località Cantamesse</t>
  </si>
  <si>
    <t>041</t>
  </si>
  <si>
    <t>Rifacimento acquedotto (110 PEAD) e fognatura  (500 gres) in via Repubblica Alta (da PL Girù in direzione Bergamo). Circa 300m.</t>
  </si>
  <si>
    <t>042</t>
  </si>
  <si>
    <t>Rifacimento tubazione premente da stazione di sollevamento in loc. Pertegalli a nuova rotatoria Piangaiano</t>
  </si>
  <si>
    <t>AG01621801</t>
  </si>
  <si>
    <t>043</t>
  </si>
  <si>
    <t>Rifacimento collettore sovracomunale e fognatura loc. Cantamesse</t>
  </si>
  <si>
    <t>044</t>
  </si>
  <si>
    <t>Fara Olivana con Sola</t>
  </si>
  <si>
    <t>Potenziamento della rete adduttrice da Fara a Sola</t>
  </si>
  <si>
    <t>Potenziamento dell'adduttrice da Fara a Sola con DN 150 per sopperire alle carenze d'acqua a Sola e Isso</t>
  </si>
  <si>
    <t>045</t>
  </si>
  <si>
    <t>Fonteno</t>
  </si>
  <si>
    <t>Rifacimento rete di adduzione da sorgente Grioni a serbatoio Ponte</t>
  </si>
  <si>
    <t>Ristrutturazione tubazione DN 100 in ghisa sferoidale/acciaio per una lunghezza di ml 2000</t>
  </si>
  <si>
    <t>046</t>
  </si>
  <si>
    <t>Foresto Sparso</t>
  </si>
  <si>
    <t>Potenziamento rete adduttrice da serbatoio Clos in Borgo di Terzo a Serbatoio Casino</t>
  </si>
  <si>
    <t>Realizzazione di ml 2500 tubazione in acciaio/ghisa DN 150 con cavidotto per telecontrollo e sistema di sfiati</t>
  </si>
  <si>
    <t>047</t>
  </si>
  <si>
    <t>Potenziamento serbatoio Casino</t>
  </si>
  <si>
    <t>Potenziamento serbatoio Casino per un volume di 600 mc.</t>
  </si>
  <si>
    <t>048</t>
  </si>
  <si>
    <t>Potenziamento e ristrutturazione rete di distribuzione in via  Tremellini (S.P. n°81)</t>
  </si>
  <si>
    <t>Realizzazione ml 1500 tubazioni in PEAD F 140 PN 25 con rifacimento degli allacciamenti d'utenza fino alla proprietà privata.</t>
  </si>
  <si>
    <t>049</t>
  </si>
  <si>
    <t>Gandino</t>
  </si>
  <si>
    <t>Interventi di separazione del reticolo idrico dalla fognatura comunale</t>
  </si>
  <si>
    <t>AG01606001</t>
  </si>
  <si>
    <t>050</t>
  </si>
  <si>
    <t>Gazzaniga</t>
  </si>
  <si>
    <t>Eliminazione delle acque parassite dalla fognatura comunale</t>
  </si>
  <si>
    <t>Eliminazione degli apporti di acque bianche (commistione reticolo minore e fognatura) che comportano un sovraccarico della rete fognaria comunale e del collettore consortile afferente al depuratore intercomunale di Ranica</t>
  </si>
  <si>
    <t>051</t>
  </si>
  <si>
    <t>Ghisalba</t>
  </si>
  <si>
    <t>Rifacimento impermeabilizzazione interna serbatoio Ghisalba</t>
  </si>
  <si>
    <t>052</t>
  </si>
  <si>
    <t>Realizzazione nuovo pozzo</t>
  </si>
  <si>
    <t>Realizzazione di un nuovo pozzo per potenziamento del campo pozzi esistente</t>
  </si>
  <si>
    <t>053</t>
  </si>
  <si>
    <t>Gorlago</t>
  </si>
  <si>
    <t>Potenziamento canale scolmatore via Montecchi</t>
  </si>
  <si>
    <t>Potenziamento tubazione esistente sottodimensionata</t>
  </si>
  <si>
    <t>AG01611401</t>
  </si>
  <si>
    <t>054</t>
  </si>
  <si>
    <t>Gorno</t>
  </si>
  <si>
    <t xml:space="preserve">Rifacimento rete di adduzione da serbatoio Basello a serbatoio Peroli </t>
  </si>
  <si>
    <t>055</t>
  </si>
  <si>
    <t xml:space="preserve">Rifacimento rete di adduzione Riso Fanciulli </t>
  </si>
  <si>
    <t>Sostituzione rete di adduzione Riso Fanciulli fino al serbatoio Peroli</t>
  </si>
  <si>
    <t>056</t>
  </si>
  <si>
    <t>Collettamento o trattamento 6 TND - Priorità 1 e 2</t>
  </si>
  <si>
    <t>Collettamento o trattamento TND  T6-10-11 (11a e 11b)-12-14-16</t>
  </si>
  <si>
    <t>AG01611603, AG01611605, AG01616801</t>
  </si>
  <si>
    <t>sotto 400, sotto 400, 10000-2000</t>
  </si>
  <si>
    <t>denominazione intervento modificata per non dichiarare TND 10 in AG Ponte Nossa</t>
  </si>
  <si>
    <t>057</t>
  </si>
  <si>
    <t>Grassobbio</t>
  </si>
  <si>
    <t>Potenziamento acquedotto via dei Pascoli da Grassobbio a Capannelle di Zanica</t>
  </si>
  <si>
    <t>058</t>
  </si>
  <si>
    <t>Estensione fognatura mediante realizzazione del collettore Urgnano (Basella) - Grassobbio</t>
  </si>
  <si>
    <t>Realizzazione del 2° lotto del nuovo collettore consortile Grassobbio - Urgnano: tratto da depuratore di Grassobbio ad esistente collettore in Urgnano</t>
  </si>
  <si>
    <t>AG01611701</t>
  </si>
  <si>
    <t>059</t>
  </si>
  <si>
    <t>Realizzazione nuovo sfioratore in Via per Azzano</t>
  </si>
  <si>
    <t>Realizzazione di sfioratore con recapito in roggia Morlino Nuvolo</t>
  </si>
  <si>
    <t>060</t>
  </si>
  <si>
    <t>Gromo</t>
  </si>
  <si>
    <t>Collettamento 2 TND (Spiazzi) - Priorità 2</t>
  </si>
  <si>
    <t>Collettamento TND 2 - 3 (Spiazzi)</t>
  </si>
  <si>
    <t>AG01611802</t>
  </si>
  <si>
    <t>061</t>
  </si>
  <si>
    <t>Leffe</t>
  </si>
  <si>
    <t>Estensione acquedotto per collegamento serbatoio Monte Beio / Bacino Cler</t>
  </si>
  <si>
    <t>Realizzazione rete di collegamento tra il serbatoio Monte Beio ed il serbatoio Cler per circa 600 ml</t>
  </si>
  <si>
    <t>062</t>
  </si>
  <si>
    <t>Rifacimento e spostamento fognatura nei torrenti Rino e Romna</t>
  </si>
  <si>
    <t>063</t>
  </si>
  <si>
    <t>Martinengo</t>
  </si>
  <si>
    <t>Potenziamento tratto di fognatura in via Molino Nuovo - 2° lotto</t>
  </si>
  <si>
    <t>AG01613301</t>
  </si>
  <si>
    <t>064</t>
  </si>
  <si>
    <t>Oneta</t>
  </si>
  <si>
    <t>Collettamento o trattamento 9 TND - Priorità 2</t>
  </si>
  <si>
    <t>Collettamento o trattamento TND  6, 7, 8, 9, 10,  12, 14, 16, 19</t>
  </si>
  <si>
    <t>AG01614802, AG01614804, AG01614803, AG01614801</t>
  </si>
  <si>
    <t>sotto 400, sotto 400, sotto 400, 2000-400</t>
  </si>
  <si>
    <t>065</t>
  </si>
  <si>
    <t>Onore</t>
  </si>
  <si>
    <t>Realizzazione vasca di denitrificazione</t>
  </si>
  <si>
    <t>AG01614901</t>
  </si>
  <si>
    <t>066</t>
  </si>
  <si>
    <t>Osio Sopra</t>
  </si>
  <si>
    <t>Potenziamento fognatura centro storico per risoluzione insufficienza idraulica. Primo lotto.</t>
  </si>
  <si>
    <t>Installazione nuova stazione di sollevamento in via Maccarini</t>
  </si>
  <si>
    <t>AG01612901</t>
  </si>
  <si>
    <t>067</t>
  </si>
  <si>
    <t>Peia</t>
  </si>
  <si>
    <t>Realizzazione nuovo serbatoio in località Peia Alta/ ampliamento serbatoio Galutello</t>
  </si>
  <si>
    <t>3ACS</t>
  </si>
  <si>
    <t>Realizzazione nuovi serbatoi</t>
  </si>
  <si>
    <t>Prioritario secondo il comune per intenzione di inserire nel PGT nuova urbanizzazione - vedere lettera 25/10/10 prot 2822</t>
  </si>
  <si>
    <t>068</t>
  </si>
  <si>
    <t>Piario</t>
  </si>
  <si>
    <t>Potenziamento fognatura sulla pista ciclabile al di sotto di via Mons. Speranza</t>
  </si>
  <si>
    <t>Potenziamento fognatura sulla pista ciclabile al di sotto di via Mons. Speranza per risoluzione insufficienza idraulica</t>
  </si>
  <si>
    <t>AG01624101</t>
  </si>
  <si>
    <t>069</t>
  </si>
  <si>
    <t>Ponte Nossa (depuratore)</t>
  </si>
  <si>
    <t>Realizzazione opere di collettamento e depurazione a servizio della media e alta valle seriana</t>
  </si>
  <si>
    <t>DC-ESTENSIONE DEL SERVIZIO</t>
  </si>
  <si>
    <t>1DCI</t>
  </si>
  <si>
    <t>Realizzazione nuovi impianti</t>
  </si>
  <si>
    <t>D1D</t>
  </si>
  <si>
    <t>Dotazione Impianti biologici agli agglomerati</t>
  </si>
  <si>
    <t>AG01616801</t>
  </si>
  <si>
    <t>070</t>
  </si>
  <si>
    <t>Pradalunga</t>
  </si>
  <si>
    <t>Rifacimento rete adduzione al serbatoio Vassalli</t>
  </si>
  <si>
    <t>071</t>
  </si>
  <si>
    <t>Premolo</t>
  </si>
  <si>
    <t>Rifacimento acquedotto Via A. Moro e adduttrice da Nossana</t>
  </si>
  <si>
    <t>072</t>
  </si>
  <si>
    <t>Ranica</t>
  </si>
  <si>
    <t>Potenziamento della fognatura di via Chignola Alta</t>
  </si>
  <si>
    <t>Potenziamento della fognatura di via Chignola Alta per risoluzione insufficienza idraulica: ø630 per L=270m</t>
  </si>
  <si>
    <t xml:space="preserve"> AG01602401</t>
  </si>
  <si>
    <t>074</t>
  </si>
  <si>
    <t>Scanzorosciate</t>
  </si>
  <si>
    <t>Collettamento 2 TND - Priorità 1</t>
  </si>
  <si>
    <t>Collettamento TND via Monte Sabotino e via Monte San Michele</t>
  </si>
  <si>
    <t xml:space="preserve"> AG01601801</t>
  </si>
  <si>
    <t>denominazione intervento modificata per non dichiarare TND</t>
  </si>
  <si>
    <t>075</t>
  </si>
  <si>
    <t>Schilpario</t>
  </si>
  <si>
    <t xml:space="preserve">Trattamento 1 TND (Pradella) - Priorità 2 </t>
  </si>
  <si>
    <t>Trattamento TND S1  (loc. Pradella)</t>
  </si>
  <si>
    <t xml:space="preserve"> AG01619503</t>
  </si>
  <si>
    <t>076</t>
  </si>
  <si>
    <t>Songavazzo</t>
  </si>
  <si>
    <t>Rifacimento acquedotto via Vittorio Veneto</t>
  </si>
  <si>
    <t>Rifacimento acquedotto via Vittorio Veneto per 1500 ml</t>
  </si>
  <si>
    <t>078</t>
  </si>
  <si>
    <t>Sovere</t>
  </si>
  <si>
    <t>Spostamento Acquedotto dei Laghi in comune di Sovere</t>
  </si>
  <si>
    <t>Deviazione tracciato Acquedotto dei Laghi in comune di Sovere per un tratto di 2000 m tubo in ghisa diametro 700 m</t>
  </si>
  <si>
    <t>079</t>
  </si>
  <si>
    <t>Rifacimento tratto di attraversamento Acquedotto dei Laghi nel Torrente Borlezza</t>
  </si>
  <si>
    <t>Riparazione perdita</t>
  </si>
  <si>
    <t>080</t>
  </si>
  <si>
    <t>Rifacimento acquedotto da valle Matti a stazione del sollevamento Acquedotto dei laghi</t>
  </si>
  <si>
    <t xml:space="preserve">Realizzazione ml 650 tubazione in PEAD F 110 </t>
  </si>
  <si>
    <t>081</t>
  </si>
  <si>
    <t>Taleggio</t>
  </si>
  <si>
    <t>Tratttamento di  TND (Peghera) - Priorità 2</t>
  </si>
  <si>
    <t>Tratttamento di TND S13 Peghera Pianfrino e T12 Peghera potenziamento fossa (Asturi)</t>
  </si>
  <si>
    <t>AG01621003</t>
  </si>
  <si>
    <t>082</t>
  </si>
  <si>
    <t>Acquedotto loc. Bonetto e Capofoppa</t>
  </si>
  <si>
    <t>AB</t>
  </si>
  <si>
    <t>1ABF</t>
  </si>
  <si>
    <t>Sostituzione reti in fibrocemento</t>
  </si>
  <si>
    <t>A1</t>
  </si>
  <si>
    <t>Val Brembilla
(Brembilla)</t>
  </si>
  <si>
    <t xml:space="preserve">Collettamento 1 TND (Castignola) - Priorità 2 </t>
  </si>
  <si>
    <t>Collettamento TND S36 (loc. Castignola)</t>
  </si>
  <si>
    <t>AG01603903</t>
  </si>
  <si>
    <t>083</t>
  </si>
  <si>
    <t>Estensione fognatura in agglomerato via Quarenghi</t>
  </si>
  <si>
    <t>Estensione fognatura in agglomerato via Quarenghi
350 m</t>
  </si>
  <si>
    <t>AG01624601</t>
  </si>
  <si>
    <t>084</t>
  </si>
  <si>
    <t>Vilminore di Scalve</t>
  </si>
  <si>
    <t>Estensione fognatura per collettamento Vilminore capoluogo al collettore di Valle</t>
  </si>
  <si>
    <t>Allaccio terminali Vilminore al collettore di Valle</t>
  </si>
  <si>
    <t>AG01607801, AG01624301</t>
  </si>
  <si>
    <t>10000-2000, 2000 - 400</t>
  </si>
  <si>
    <t>SCHEMA DI COLLETTAMENTO VALLE DI SCALVE</t>
  </si>
  <si>
    <t>086</t>
  </si>
  <si>
    <t>Collettamento/trattamento 3 TND - Priorità 2</t>
  </si>
  <si>
    <t>Collettamento/trattamento TND T1  (Nona) -2 (Teveno) -3 (Bueggio)</t>
  </si>
  <si>
    <t>AG01624305, AG01624306, AG01624304</t>
  </si>
  <si>
    <t>087</t>
  </si>
  <si>
    <t xml:space="preserve">Zogno  </t>
  </si>
  <si>
    <t>Potenziamento impianto di depurazione per adeguamento al nuovo carico per i nuovi collettamenti effettuati</t>
  </si>
  <si>
    <t>088</t>
  </si>
  <si>
    <t>Comuni diversi</t>
  </si>
  <si>
    <t>Collettamento Orio al Serio  al depuratore di Cologno al Serio - 2° lotto: Azzano San Paolo Zanica</t>
  </si>
  <si>
    <t>Potenziamento della rete esistente per adeguarla alle nuove portate in arrivo da Orio al Serio e dal Polo del Lusso di Azzano.
L=1800m</t>
  </si>
  <si>
    <t xml:space="preserve"> AG01615001</t>
  </si>
  <si>
    <t>090</t>
  </si>
  <si>
    <t>Estensione acquedotto per collegamento tra il comune di Albano San Alessandro ed il comune di San Paolo d'Argon</t>
  </si>
  <si>
    <t>Estensione rete per collegamento tra il comune di Albano San Alessandro ed il comune di San Paolo d'Argon</t>
  </si>
  <si>
    <t>091</t>
  </si>
  <si>
    <t>Completamento rete di collettamento Songavazzo ed impianto di depurazione intercomunale di Cerete</t>
  </si>
  <si>
    <t>AG01607101</t>
  </si>
  <si>
    <t>092</t>
  </si>
  <si>
    <t>Completamento e adeguamento del sistema di collettamento e depurazione delle acque reflue dei comuni di Rovetta e Fino del monte 1° e 2° lotto</t>
  </si>
  <si>
    <t>Dismissione impianto di Fino del Monte, collettamento reflui all'impianto di Rovetta e potenziamento impianto di Rovetta</t>
  </si>
  <si>
    <t>AG01618701</t>
  </si>
  <si>
    <t>093</t>
  </si>
  <si>
    <t>Rimozione tubazioni acquedotto in fibrocemento</t>
  </si>
  <si>
    <t>Competenza 2020</t>
  </si>
  <si>
    <t>106</t>
  </si>
  <si>
    <t>Competenza 2021</t>
  </si>
  <si>
    <t>107</t>
  </si>
  <si>
    <t>Competenza 2022</t>
  </si>
  <si>
    <t>108</t>
  </si>
  <si>
    <t>Villa d'Ogna</t>
  </si>
  <si>
    <t>UNIF2FC124L01</t>
  </si>
  <si>
    <t>Collettore Villa d'Ogna - Ponte Nossa</t>
  </si>
  <si>
    <t>FC</t>
  </si>
  <si>
    <t>UNID2DB129L01</t>
  </si>
  <si>
    <t>Adeguamento fossa Imhoff T6 Sottochiesa Mulino</t>
  </si>
  <si>
    <t>DB</t>
  </si>
  <si>
    <t>San Giovanni Bianco</t>
  </si>
  <si>
    <t>UNIF2FC125L01</t>
  </si>
  <si>
    <t>Estensione rete fognaria lungo il fiume Brembo</t>
  </si>
  <si>
    <t>Seriate</t>
  </si>
  <si>
    <t>UNIF2FC126L01</t>
  </si>
  <si>
    <t>Estensione rete fognaria fuori agglomerato Via Rovereto</t>
  </si>
  <si>
    <t>UNIF4FB127L01</t>
  </si>
  <si>
    <t>Realizzazione rete fognaria centro storico</t>
  </si>
  <si>
    <t>Adrara San Martino</t>
  </si>
  <si>
    <t>UNIF1TA128L02</t>
  </si>
  <si>
    <t>Collettamento terminali non depurati lotti 2 e 3</t>
  </si>
  <si>
    <t>UNIF1TA128L03</t>
  </si>
  <si>
    <t>Collettamento terminali non depurati lotto 4</t>
  </si>
  <si>
    <t>UNIF4FB130L01</t>
  </si>
  <si>
    <t>Adeguamento fognatura Via Buratti</t>
  </si>
  <si>
    <t>Caprino</t>
  </si>
  <si>
    <t>UNIF2TA131L01</t>
  </si>
  <si>
    <t>Collettamento TND agglomerato "Cisano Bergamasco" comune di nuova acquisizione</t>
  </si>
  <si>
    <t>Castione della Presolana</t>
  </si>
  <si>
    <t>UNIF2FC132L01</t>
  </si>
  <si>
    <t>Estensione rete fognatura Via Pascoli</t>
  </si>
  <si>
    <t>Curno</t>
  </si>
  <si>
    <t>UNIF2FC133L01</t>
  </si>
  <si>
    <t>Realizzazione tratto di collettore da Via Gandhi a Via Jotti</t>
  </si>
  <si>
    <t>Gandellino</t>
  </si>
  <si>
    <t>UNIF2FC134L01</t>
  </si>
  <si>
    <t>Potenziamento fognatura comune di nuova acquisizione</t>
  </si>
  <si>
    <t>Martinengo
(depuratore)</t>
  </si>
  <si>
    <t>UNID2DB135L01</t>
  </si>
  <si>
    <t>Adeguamento impianto di depurazione - lotto 2</t>
  </si>
  <si>
    <t>Palosco</t>
  </si>
  <si>
    <t>UNIF2FC136L01</t>
  </si>
  <si>
    <t>Estensione rete fognatura Via Torre Passere</t>
  </si>
  <si>
    <t>Parre</t>
  </si>
  <si>
    <t>UNIF4FB137L01</t>
  </si>
  <si>
    <t>Adeguamento fognatura Via Quinta Valle e Via Cossali</t>
  </si>
  <si>
    <t>Ponte Nossa</t>
  </si>
  <si>
    <t>UNIA3AB138L01</t>
  </si>
  <si>
    <t xml:space="preserve">Sistemazione di misura sorgente Nossana </t>
  </si>
  <si>
    <t>Treviolo</t>
  </si>
  <si>
    <t>UNIF2FC139L01</t>
  </si>
  <si>
    <t>Realizzazione fognatura acque nere Via fratelli Bandiera</t>
  </si>
  <si>
    <t>Val Serina</t>
  </si>
  <si>
    <t>UNIF4FB140L01</t>
  </si>
  <si>
    <t>Adeguamento fognatura e acquedotto località Ambria</t>
  </si>
  <si>
    <t>Valbondione</t>
  </si>
  <si>
    <t>UNIF2FC141L01</t>
  </si>
  <si>
    <t>Valbrembo
(depuratore)</t>
  </si>
  <si>
    <t>UNID2DB142L01</t>
  </si>
  <si>
    <t xml:space="preserve"> TOTALE PIANO 2018/22</t>
  </si>
  <si>
    <t>MANUTENZIONI STRAORDINARIE NEI SETTORI ACQUEDOTTO, FOGNATURA E DEPURAZIONE E ALTRI INVESTIMENTI DI STRUTTURA PER IL QUINQUENNIO 2018-2022</t>
  </si>
  <si>
    <t>CRITICITA' AEEGSI</t>
  </si>
  <si>
    <t>GESTORE UNIACQUE S.p.A.</t>
  </si>
  <si>
    <t>INTERVENTI DI MANUTENZIONE STRAORDINARIA</t>
  </si>
  <si>
    <t>TOTALE QUINQUENNIO</t>
  </si>
  <si>
    <t>A2</t>
  </si>
  <si>
    <t>B2-E3</t>
  </si>
  <si>
    <t>Impianti di potabilizzazione</t>
  </si>
  <si>
    <t>A5</t>
  </si>
  <si>
    <t>B1-E3</t>
  </si>
  <si>
    <t>Opere acquedotto fisse</t>
  </si>
  <si>
    <t>Rete di distribuzione e adduzione acqua</t>
  </si>
  <si>
    <t>Serbatoi</t>
  </si>
  <si>
    <t>Totale acquedotto</t>
  </si>
  <si>
    <t>F5</t>
  </si>
  <si>
    <t>C2-E3</t>
  </si>
  <si>
    <t>Rete fognaria</t>
  </si>
  <si>
    <t>Totale fognatura</t>
  </si>
  <si>
    <t>D4</t>
  </si>
  <si>
    <t>D2-E3</t>
  </si>
  <si>
    <t>Impianti di depurazione</t>
  </si>
  <si>
    <t>Totale depurazione</t>
  </si>
  <si>
    <t>A1R-F2</t>
  </si>
  <si>
    <t>A1-C1</t>
  </si>
  <si>
    <t>Allacciamenti acquedotto e fognatura</t>
  </si>
  <si>
    <t>Totale allacciamenti</t>
  </si>
  <si>
    <t>A5-F5-D5</t>
  </si>
  <si>
    <t>F3</t>
  </si>
  <si>
    <t>Strumentazioni ed apparecchiature</t>
  </si>
  <si>
    <t>Totale strumentazioni 
e apparecchiature</t>
  </si>
  <si>
    <t>Sostituzione massiva contatori</t>
  </si>
  <si>
    <t>Totale sostituzione massiva contatori</t>
  </si>
  <si>
    <t>ALTRI INVESTIMENTI DI STRUTTURA</t>
  </si>
  <si>
    <t>G5</t>
  </si>
  <si>
    <t>Sistemi informativi e cartografici, rilievi, studi, modellazione reti</t>
  </si>
  <si>
    <t>Sistema di telecontrollo</t>
  </si>
  <si>
    <t>Autovetture, mezzi industriali, attrezzature e apparecchiature</t>
  </si>
  <si>
    <t>Sedi aziendali e laboratori</t>
  </si>
  <si>
    <t>Qualità, ambiente e sicurezza</t>
  </si>
  <si>
    <t>UNID3TA143L01</t>
  </si>
  <si>
    <t>Realizzazione fosse Imhoff per i terminali T1-Grasso e T3-Pizzino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</si>
</sst>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164" formatCode="_-[$€]\ * #,##0.00_-;\-[$€]\ * #,##0.00_-;_-[$€]\ * &quot;-&quot;??_-;_-@_-"/>
    <numFmt numFmtId="165" formatCode="_-&quot;L.&quot;\ * #,##0.00_-;\-&quot;L.&quot;\ * #,##0.00_-;_-&quot;L.&quot;\ * &quot;-&quot;??_-;_-@_-"/>
    <numFmt numFmtId="166" formatCode="_-[$€-410]\ * #,##0.00_-;\-[$€-410]\ * #,##0.00_-;_-[$€-410]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b/>
      <sz val="3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B050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b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name val="Calibri"/>
      <family val="2"/>
      <scheme val="minor"/>
    </font>
    <font>
      <sz val="15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</font>
    <font>
      <u val="singleAccounting"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21" fillId="0" borderId="0"/>
    <xf numFmtId="165" fontId="3" fillId="0" borderId="0" applyFont="0" applyFill="0" applyBorder="0" applyAlignment="0" applyProtection="0"/>
  </cellStyleXfs>
  <cellXfs count="180">
    <xf numFmtId="0" fontId="0" fillId="0" borderId="0" xfId="0"/>
    <xf numFmtId="0" fontId="4" fillId="0" borderId="0" xfId="1" applyFont="1" applyFill="1" applyAlignment="1"/>
    <xf numFmtId="0" fontId="5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6" fillId="0" borderId="0" xfId="1" applyFont="1" applyFill="1"/>
    <xf numFmtId="0" fontId="6" fillId="0" borderId="0" xfId="1" applyFont="1" applyFill="1" applyAlignment="1">
      <alignment wrapText="1"/>
    </xf>
    <xf numFmtId="0" fontId="6" fillId="0" borderId="0" xfId="1" applyFont="1" applyFill="1" applyAlignment="1">
      <alignment horizontal="left"/>
    </xf>
    <xf numFmtId="0" fontId="3" fillId="0" borderId="0" xfId="1"/>
    <xf numFmtId="0" fontId="6" fillId="0" borderId="0" xfId="1" applyFont="1" applyFill="1" applyAlignment="1"/>
    <xf numFmtId="0" fontId="6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4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7" fillId="0" borderId="3" xfId="2" applyNumberFormat="1" applyFont="1" applyFill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4" fontId="7" fillId="4" borderId="1" xfId="2" applyNumberFormat="1" applyFont="1" applyFill="1" applyBorder="1" applyAlignment="1">
      <alignment horizontal="center" vertical="center" wrapText="1"/>
    </xf>
    <xf numFmtId="4" fontId="7" fillId="0" borderId="4" xfId="2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2" fontId="3" fillId="0" borderId="1" xfId="1" quotePrefix="1" applyNumberFormat="1" applyBorder="1"/>
    <xf numFmtId="0" fontId="3" fillId="0" borderId="1" xfId="1" applyBorder="1"/>
    <xf numFmtId="3" fontId="9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3" fillId="0" borderId="1" xfId="1" quotePrefix="1" applyBorder="1"/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3" fontId="9" fillId="0" borderId="5" xfId="1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vertical="center" wrapText="1"/>
    </xf>
    <xf numFmtId="0" fontId="11" fillId="0" borderId="5" xfId="1" applyFont="1" applyFill="1" applyBorder="1" applyAlignment="1">
      <alignment horizontal="center" vertical="center" wrapText="1"/>
    </xf>
    <xf numFmtId="1" fontId="3" fillId="0" borderId="1" xfId="1" quotePrefix="1" applyNumberFormat="1" applyBorder="1" applyAlignment="1">
      <alignment horizontal="left"/>
    </xf>
    <xf numFmtId="0" fontId="9" fillId="0" borderId="0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2" fontId="3" fillId="0" borderId="0" xfId="1" quotePrefix="1" applyNumberFormat="1" applyBorder="1"/>
    <xf numFmtId="0" fontId="3" fillId="0" borderId="0" xfId="1" applyBorder="1"/>
    <xf numFmtId="3" fontId="9" fillId="0" borderId="0" xfId="1" applyNumberFormat="1" applyFont="1" applyFill="1" applyBorder="1" applyAlignment="1">
      <alignment horizontal="center" vertical="center" wrapText="1"/>
    </xf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wrapText="1"/>
    </xf>
    <xf numFmtId="0" fontId="6" fillId="0" borderId="0" xfId="1" applyFont="1" applyBorder="1"/>
    <xf numFmtId="0" fontId="6" fillId="0" borderId="0" xfId="1" applyFont="1" applyBorder="1" applyAlignment="1">
      <alignment horizontal="center" vertical="center"/>
    </xf>
    <xf numFmtId="0" fontId="17" fillId="0" borderId="0" xfId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" wrapText="1"/>
    </xf>
    <xf numFmtId="0" fontId="6" fillId="0" borderId="0" xfId="1" applyFont="1" applyFill="1" applyBorder="1"/>
    <xf numFmtId="3" fontId="20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wrapText="1"/>
    </xf>
    <xf numFmtId="3" fontId="3" fillId="0" borderId="0" xfId="1" applyNumberFormat="1"/>
    <xf numFmtId="0" fontId="21" fillId="0" borderId="0" xfId="7"/>
    <xf numFmtId="0" fontId="21" fillId="0" borderId="0" xfId="7" applyAlignment="1">
      <alignment wrapText="1"/>
    </xf>
    <xf numFmtId="0" fontId="21" fillId="0" borderId="0" xfId="7" applyFill="1"/>
    <xf numFmtId="0" fontId="7" fillId="0" borderId="2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7" fillId="0" borderId="11" xfId="7" applyFont="1" applyFill="1" applyBorder="1" applyAlignment="1">
      <alignment horizontal="center" vertical="center"/>
    </xf>
    <xf numFmtId="1" fontId="7" fillId="0" borderId="1" xfId="7" applyNumberFormat="1" applyFont="1" applyFill="1" applyBorder="1" applyAlignment="1">
      <alignment horizontal="center" vertical="center"/>
    </xf>
    <xf numFmtId="1" fontId="7" fillId="0" borderId="3" xfId="7" applyNumberFormat="1" applyFont="1" applyFill="1" applyBorder="1" applyAlignment="1">
      <alignment horizontal="center" vertical="center"/>
    </xf>
    <xf numFmtId="1" fontId="7" fillId="0" borderId="1" xfId="7" applyNumberFormat="1" applyFont="1" applyFill="1" applyBorder="1" applyAlignment="1">
      <alignment horizontal="center" vertical="center" wrapText="1"/>
    </xf>
    <xf numFmtId="0" fontId="21" fillId="0" borderId="1" xfId="7" applyFill="1" applyBorder="1" applyAlignment="1">
      <alignment horizontal="center"/>
    </xf>
    <xf numFmtId="0" fontId="21" fillId="0" borderId="2" xfId="7" applyFill="1" applyBorder="1" applyAlignment="1">
      <alignment horizontal="center"/>
    </xf>
    <xf numFmtId="166" fontId="9" fillId="0" borderId="1" xfId="7" applyNumberFormat="1" applyFont="1" applyFill="1" applyBorder="1" applyAlignment="1">
      <alignment vertical="center"/>
    </xf>
    <xf numFmtId="166" fontId="9" fillId="0" borderId="4" xfId="7" applyNumberFormat="1" applyFont="1" applyFill="1" applyBorder="1" applyAlignment="1">
      <alignment vertical="center"/>
    </xf>
    <xf numFmtId="0" fontId="21" fillId="0" borderId="5" xfId="7" applyFill="1" applyBorder="1" applyAlignment="1">
      <alignment horizontal="center"/>
    </xf>
    <xf numFmtId="0" fontId="21" fillId="0" borderId="7" xfId="7" applyFill="1" applyBorder="1" applyAlignment="1">
      <alignment horizontal="center"/>
    </xf>
    <xf numFmtId="166" fontId="7" fillId="0" borderId="2" xfId="7" applyNumberFormat="1" applyFont="1" applyFill="1" applyBorder="1" applyAlignment="1">
      <alignment vertical="center"/>
    </xf>
    <xf numFmtId="166" fontId="7" fillId="0" borderId="1" xfId="7" applyNumberFormat="1" applyFont="1" applyFill="1" applyBorder="1" applyAlignment="1">
      <alignment vertical="center"/>
    </xf>
    <xf numFmtId="166" fontId="7" fillId="0" borderId="11" xfId="7" applyNumberFormat="1" applyFont="1" applyFill="1" applyBorder="1" applyAlignment="1">
      <alignment vertical="center"/>
    </xf>
    <xf numFmtId="166" fontId="7" fillId="0" borderId="3" xfId="7" applyNumberFormat="1" applyFont="1" applyFill="1" applyBorder="1" applyAlignment="1">
      <alignment vertical="center"/>
    </xf>
    <xf numFmtId="0" fontId="21" fillId="0" borderId="4" xfId="7" applyFill="1" applyBorder="1" applyAlignment="1">
      <alignment horizontal="center"/>
    </xf>
    <xf numFmtId="0" fontId="21" fillId="0" borderId="12" xfId="7" applyFill="1" applyBorder="1" applyAlignment="1">
      <alignment horizontal="center"/>
    </xf>
    <xf numFmtId="166" fontId="9" fillId="0" borderId="12" xfId="7" applyNumberFormat="1" applyFont="1" applyFill="1" applyBorder="1" applyAlignment="1">
      <alignment vertical="center"/>
    </xf>
    <xf numFmtId="0" fontId="21" fillId="0" borderId="0" xfId="7" applyAlignment="1">
      <alignment horizontal="center" vertical="center"/>
    </xf>
    <xf numFmtId="166" fontId="9" fillId="0" borderId="0" xfId="7" applyNumberFormat="1" applyFont="1" applyFill="1" applyBorder="1" applyAlignment="1">
      <alignment vertical="center"/>
    </xf>
    <xf numFmtId="166" fontId="9" fillId="0" borderId="13" xfId="7" applyNumberFormat="1" applyFont="1" applyFill="1" applyBorder="1" applyAlignment="1">
      <alignment vertical="center"/>
    </xf>
    <xf numFmtId="0" fontId="21" fillId="5" borderId="4" xfId="7" applyFill="1" applyBorder="1" applyAlignment="1">
      <alignment horizontal="center"/>
    </xf>
    <xf numFmtId="0" fontId="21" fillId="5" borderId="12" xfId="7" applyFill="1" applyBorder="1" applyAlignment="1">
      <alignment horizontal="center"/>
    </xf>
    <xf numFmtId="166" fontId="9" fillId="5" borderId="12" xfId="7" applyNumberFormat="1" applyFont="1" applyFill="1" applyBorder="1" applyAlignment="1">
      <alignment vertical="center"/>
    </xf>
    <xf numFmtId="166" fontId="9" fillId="5" borderId="4" xfId="7" applyNumberFormat="1" applyFont="1" applyFill="1" applyBorder="1" applyAlignment="1">
      <alignment vertical="center"/>
    </xf>
    <xf numFmtId="166" fontId="7" fillId="5" borderId="2" xfId="7" applyNumberFormat="1" applyFont="1" applyFill="1" applyBorder="1" applyAlignment="1">
      <alignment vertical="center"/>
    </xf>
    <xf numFmtId="166" fontId="7" fillId="5" borderId="1" xfId="7" applyNumberFormat="1" applyFont="1" applyFill="1" applyBorder="1" applyAlignment="1">
      <alignment vertical="center"/>
    </xf>
    <xf numFmtId="0" fontId="21" fillId="5" borderId="0" xfId="7" applyFill="1"/>
    <xf numFmtId="0" fontId="9" fillId="5" borderId="0" xfId="7" applyFont="1" applyFill="1" applyBorder="1" applyAlignment="1">
      <alignment vertical="center"/>
    </xf>
    <xf numFmtId="166" fontId="9" fillId="5" borderId="6" xfId="7" applyNumberFormat="1" applyFont="1" applyFill="1" applyBorder="1" applyAlignment="1">
      <alignment vertical="center"/>
    </xf>
    <xf numFmtId="166" fontId="7" fillId="5" borderId="14" xfId="7" applyNumberFormat="1" applyFont="1" applyFill="1" applyBorder="1" applyAlignment="1">
      <alignment vertical="center"/>
    </xf>
    <xf numFmtId="166" fontId="7" fillId="5" borderId="15" xfId="7" applyNumberFormat="1" applyFont="1" applyFill="1" applyBorder="1" applyAlignment="1">
      <alignment vertical="center"/>
    </xf>
    <xf numFmtId="0" fontId="7" fillId="0" borderId="0" xfId="7" applyFont="1" applyBorder="1" applyAlignment="1">
      <alignment vertical="center"/>
    </xf>
    <xf numFmtId="166" fontId="7" fillId="0" borderId="0" xfId="7" applyNumberFormat="1" applyFont="1" applyFill="1" applyBorder="1" applyAlignment="1">
      <alignment vertical="center"/>
    </xf>
    <xf numFmtId="166" fontId="7" fillId="7" borderId="0" xfId="7" applyNumberFormat="1" applyFont="1" applyFill="1" applyBorder="1" applyAlignment="1">
      <alignment vertical="center"/>
    </xf>
    <xf numFmtId="0" fontId="7" fillId="8" borderId="5" xfId="7" applyFont="1" applyFill="1" applyBorder="1" applyAlignment="1">
      <alignment horizontal="center" vertical="center"/>
    </xf>
    <xf numFmtId="1" fontId="7" fillId="8" borderId="5" xfId="7" applyNumberFormat="1" applyFont="1" applyFill="1" applyBorder="1" applyAlignment="1">
      <alignment horizontal="center" vertical="center"/>
    </xf>
    <xf numFmtId="1" fontId="7" fillId="8" borderId="5" xfId="7" applyNumberFormat="1" applyFont="1" applyFill="1" applyBorder="1" applyAlignment="1">
      <alignment horizontal="center" vertical="center" wrapText="1"/>
    </xf>
    <xf numFmtId="0" fontId="21" fillId="0" borderId="1" xfId="7" applyBorder="1" applyAlignment="1">
      <alignment horizontal="center"/>
    </xf>
    <xf numFmtId="166" fontId="9" fillId="0" borderId="7" xfId="7" applyNumberFormat="1" applyFont="1" applyFill="1" applyBorder="1" applyAlignment="1">
      <alignment vertical="center"/>
    </xf>
    <xf numFmtId="166" fontId="9" fillId="0" borderId="9" xfId="7" applyNumberFormat="1" applyFont="1" applyFill="1" applyBorder="1" applyAlignment="1">
      <alignment vertical="center"/>
    </xf>
    <xf numFmtId="166" fontId="9" fillId="0" borderId="6" xfId="7" applyNumberFormat="1" applyFont="1" applyFill="1" applyBorder="1" applyAlignment="1">
      <alignment vertical="center"/>
    </xf>
    <xf numFmtId="166" fontId="9" fillId="0" borderId="2" xfId="7" applyNumberFormat="1" applyFont="1" applyFill="1" applyBorder="1" applyAlignment="1">
      <alignment vertical="center"/>
    </xf>
    <xf numFmtId="166" fontId="9" fillId="0" borderId="11" xfId="7" applyNumberFormat="1" applyFont="1" applyFill="1" applyBorder="1" applyAlignment="1">
      <alignment vertical="center"/>
    </xf>
    <xf numFmtId="166" fontId="9" fillId="0" borderId="3" xfId="7" applyNumberFormat="1" applyFont="1" applyFill="1" applyBorder="1" applyAlignment="1">
      <alignment vertical="center"/>
    </xf>
    <xf numFmtId="166" fontId="22" fillId="0" borderId="14" xfId="7" applyNumberFormat="1" applyFont="1" applyFill="1" applyBorder="1" applyAlignment="1">
      <alignment vertical="center"/>
    </xf>
    <xf numFmtId="166" fontId="22" fillId="0" borderId="10" xfId="7" applyNumberFormat="1" applyFont="1" applyFill="1" applyBorder="1" applyAlignment="1">
      <alignment vertical="center"/>
    </xf>
    <xf numFmtId="166" fontId="22" fillId="0" borderId="15" xfId="7" applyNumberFormat="1" applyFont="1" applyFill="1" applyBorder="1" applyAlignment="1">
      <alignment vertical="center"/>
    </xf>
    <xf numFmtId="0" fontId="9" fillId="0" borderId="9" xfId="7" applyFont="1" applyFill="1" applyBorder="1" applyAlignment="1">
      <alignment vertical="center"/>
    </xf>
    <xf numFmtId="166" fontId="7" fillId="0" borderId="10" xfId="7" applyNumberFormat="1" applyFont="1" applyFill="1" applyBorder="1" applyAlignment="1">
      <alignment vertical="center"/>
    </xf>
    <xf numFmtId="166" fontId="7" fillId="7" borderId="15" xfId="7" applyNumberFormat="1" applyFont="1" applyFill="1" applyBorder="1" applyAlignment="1">
      <alignment vertical="center"/>
    </xf>
    <xf numFmtId="0" fontId="7" fillId="0" borderId="1" xfId="1" applyFont="1" applyFill="1" applyBorder="1" applyAlignment="1" applyProtection="1">
      <alignment horizontal="center" vertical="center" wrapText="1"/>
    </xf>
    <xf numFmtId="4" fontId="7" fillId="0" borderId="1" xfId="2" applyNumberFormat="1" applyFont="1" applyFill="1" applyBorder="1" applyAlignment="1" applyProtection="1">
      <alignment horizontal="center" vertical="center" wrapText="1"/>
    </xf>
    <xf numFmtId="4" fontId="7" fillId="0" borderId="2" xfId="2" applyNumberFormat="1" applyFont="1" applyFill="1" applyBorder="1" applyAlignment="1" applyProtection="1">
      <alignment horizontal="center" vertical="center" wrapText="1"/>
    </xf>
    <xf numFmtId="4" fontId="7" fillId="2" borderId="1" xfId="2" applyNumberFormat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2" fontId="9" fillId="0" borderId="1" xfId="1" applyNumberFormat="1" applyFont="1" applyFill="1" applyBorder="1" applyAlignment="1" applyProtection="1">
      <alignment horizontal="center" vertical="center" wrapText="1"/>
    </xf>
    <xf numFmtId="3" fontId="10" fillId="0" borderId="1" xfId="1" applyNumberFormat="1" applyFont="1" applyFill="1" applyBorder="1" applyAlignment="1" applyProtection="1">
      <alignment horizontal="center" vertical="center" wrapText="1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3" fontId="9" fillId="2" borderId="1" xfId="1" applyNumberFormat="1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3" fontId="10" fillId="0" borderId="5" xfId="1" applyNumberFormat="1" applyFont="1" applyFill="1" applyBorder="1" applyAlignment="1" applyProtection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 wrapText="1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3" fontId="9" fillId="0" borderId="7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49" fontId="12" fillId="0" borderId="1" xfId="1" applyNumberFormat="1" applyFont="1" applyFill="1" applyBorder="1" applyAlignment="1" applyProtection="1">
      <alignment horizontal="center" vertical="center" wrapText="1"/>
    </xf>
    <xf numFmtId="49" fontId="12" fillId="0" borderId="6" xfId="1" applyNumberFormat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2" fontId="9" fillId="0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Protection="1"/>
    <xf numFmtId="2" fontId="9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3" fontId="9" fillId="0" borderId="0" xfId="1" applyNumberFormat="1" applyFont="1" applyFill="1" applyBorder="1" applyAlignment="1" applyProtection="1">
      <alignment horizontal="center" vertical="center" wrapText="1"/>
    </xf>
    <xf numFmtId="3" fontId="16" fillId="6" borderId="1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/>
    </xf>
    <xf numFmtId="0" fontId="8" fillId="0" borderId="0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/>
    </xf>
    <xf numFmtId="0" fontId="18" fillId="0" borderId="1" xfId="1" applyFont="1" applyBorder="1" applyAlignment="1" applyProtection="1">
      <alignment horizontal="center" vertical="center"/>
    </xf>
    <xf numFmtId="3" fontId="19" fillId="0" borderId="0" xfId="1" applyNumberFormat="1" applyFont="1" applyFill="1" applyBorder="1" applyAlignment="1" applyProtection="1">
      <alignment horizontal="center" vertical="center" wrapText="1"/>
    </xf>
    <xf numFmtId="3" fontId="20" fillId="0" borderId="0" xfId="1" applyNumberFormat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2" fontId="9" fillId="0" borderId="8" xfId="1" applyNumberFormat="1" applyFont="1" applyFill="1" applyBorder="1" applyAlignment="1" applyProtection="1">
      <alignment horizontal="center" vertical="center" wrapText="1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8" xfId="1" applyNumberFormat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2" fontId="9" fillId="0" borderId="5" xfId="1" applyNumberFormat="1" applyFont="1" applyFill="1" applyBorder="1" applyAlignment="1" applyProtection="1">
      <alignment horizontal="center" vertical="center" wrapText="1"/>
    </xf>
    <xf numFmtId="2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>
      <alignment horizontal="right" vertical="center"/>
    </xf>
    <xf numFmtId="0" fontId="9" fillId="0" borderId="3" xfId="7" applyFont="1" applyFill="1" applyBorder="1" applyAlignment="1">
      <alignment horizontal="right" vertical="center"/>
    </xf>
    <xf numFmtId="0" fontId="9" fillId="0" borderId="12" xfId="7" applyFont="1" applyFill="1" applyBorder="1" applyAlignment="1">
      <alignment horizontal="right" vertical="center"/>
    </xf>
    <xf numFmtId="0" fontId="9" fillId="0" borderId="13" xfId="7" applyFont="1" applyFill="1" applyBorder="1" applyAlignment="1">
      <alignment horizontal="right" vertical="center"/>
    </xf>
    <xf numFmtId="166" fontId="7" fillId="0" borderId="2" xfId="7" applyNumberFormat="1" applyFont="1" applyFill="1" applyBorder="1" applyAlignment="1">
      <alignment horizontal="right" vertical="center"/>
    </xf>
    <xf numFmtId="166" fontId="7" fillId="0" borderId="11" xfId="7" applyNumberFormat="1" applyFont="1" applyFill="1" applyBorder="1" applyAlignment="1">
      <alignment horizontal="right" vertical="center"/>
    </xf>
    <xf numFmtId="166" fontId="7" fillId="0" borderId="3" xfId="7" applyNumberFormat="1" applyFont="1" applyFill="1" applyBorder="1" applyAlignment="1">
      <alignment horizontal="right" vertical="center"/>
    </xf>
    <xf numFmtId="0" fontId="9" fillId="5" borderId="12" xfId="7" applyFont="1" applyFill="1" applyBorder="1" applyAlignment="1">
      <alignment horizontal="right" vertical="center"/>
    </xf>
    <xf numFmtId="0" fontId="9" fillId="5" borderId="13" xfId="7" applyFont="1" applyFill="1" applyBorder="1" applyAlignment="1">
      <alignment horizontal="right" vertical="center"/>
    </xf>
    <xf numFmtId="166" fontId="7" fillId="5" borderId="2" xfId="7" applyNumberFormat="1" applyFont="1" applyFill="1" applyBorder="1" applyAlignment="1">
      <alignment horizontal="right" vertical="center"/>
    </xf>
    <xf numFmtId="166" fontId="7" fillId="5" borderId="11" xfId="7" applyNumberFormat="1" applyFont="1" applyFill="1" applyBorder="1" applyAlignment="1">
      <alignment horizontal="right" vertical="center"/>
    </xf>
    <xf numFmtId="166" fontId="7" fillId="5" borderId="3" xfId="7" applyNumberFormat="1" applyFont="1" applyFill="1" applyBorder="1" applyAlignment="1">
      <alignment horizontal="right" vertical="center"/>
    </xf>
    <xf numFmtId="0" fontId="7" fillId="0" borderId="1" xfId="7" applyFont="1" applyFill="1" applyBorder="1" applyAlignment="1">
      <alignment horizontal="center" vertical="center" wrapText="1"/>
    </xf>
    <xf numFmtId="0" fontId="7" fillId="0" borderId="2" xfId="7" applyFont="1" applyFill="1" applyBorder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4" fillId="0" borderId="10" xfId="7" applyFont="1" applyBorder="1" applyAlignment="1">
      <alignment horizontal="center" vertical="center"/>
    </xf>
    <xf numFmtId="0" fontId="7" fillId="0" borderId="7" xfId="7" applyFont="1" applyFill="1" applyBorder="1" applyAlignment="1">
      <alignment horizontal="center" vertical="center" wrapText="1"/>
    </xf>
    <xf numFmtId="0" fontId="7" fillId="0" borderId="6" xfId="7" applyFont="1" applyFill="1" applyBorder="1" applyAlignment="1">
      <alignment horizontal="center" vertical="center" wrapText="1"/>
    </xf>
    <xf numFmtId="0" fontId="9" fillId="0" borderId="7" xfId="7" applyFont="1" applyFill="1" applyBorder="1" applyAlignment="1">
      <alignment horizontal="right" vertical="center"/>
    </xf>
    <xf numFmtId="0" fontId="9" fillId="0" borderId="6" xfId="7" applyFont="1" applyFill="1" applyBorder="1" applyAlignment="1">
      <alignment horizontal="right" vertical="center"/>
    </xf>
    <xf numFmtId="3" fontId="10" fillId="0" borderId="0" xfId="1" applyNumberFormat="1" applyFont="1" applyFill="1" applyBorder="1" applyAlignment="1" applyProtection="1">
      <alignment horizontal="center" vertical="center" wrapText="1"/>
    </xf>
  </cellXfs>
  <cellStyles count="9">
    <cellStyle name="Euro" xfId="3"/>
    <cellStyle name="Euro 2" xfId="4"/>
    <cellStyle name="Migliaia [0] 2" xfId="2"/>
    <cellStyle name="Normale" xfId="0" builtinId="0"/>
    <cellStyle name="Normale 2" xfId="1"/>
    <cellStyle name="Normale 2 2" xfId="5"/>
    <cellStyle name="Normale 3" xfId="6"/>
    <cellStyle name="Normale 4" xfId="7"/>
    <cellStyle name="Valut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DI%20I%20e%20II/Cap.5-All.5.3-PdI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I 2018-22 U.ATO"/>
      <sheetName val="DOPO IL 2023 U.ATO"/>
      <sheetName val="PROGRAMMAZIONE U.ATO"/>
      <sheetName val="MANUTENZIONI&amp;STRUTTURE U.ATO"/>
      <sheetName val="ELENCO INTERVENTI TOT"/>
      <sheetName val="categorie INV"/>
      <sheetName val="MANUTENZIONI&amp;STRUTTURE"/>
      <sheetName val="SINTESI1"/>
      <sheetName val="SINTESI2"/>
      <sheetName val="SINTESI3"/>
      <sheetName val="SINTESI2 completa"/>
      <sheetName val="SINTESI completa"/>
      <sheetName val="originale_QUINQUENNIO 2018-2022"/>
      <sheetName val="TOTALE UNIACQUE"/>
      <sheetName val="originale_DAL 2023"/>
      <sheetName val="DOPO IL 2023 U.ATO COMPLETO"/>
      <sheetName val="Foglio1"/>
      <sheetName val="amianto ex b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139"/>
  <sheetViews>
    <sheetView tabSelected="1" zoomScale="85" zoomScaleNormal="85" workbookViewId="0">
      <pane xSplit="6" ySplit="3" topLeftCell="G4" activePane="bottomRight" state="frozenSplit"/>
      <selection activeCell="E158" sqref="E158"/>
      <selection pane="topRight" activeCell="E158" sqref="E158"/>
      <selection pane="bottomLeft" activeCell="E158" sqref="E158"/>
      <selection pane="bottomRight" activeCell="AF133" sqref="AF133"/>
    </sheetView>
  </sheetViews>
  <sheetFormatPr defaultRowHeight="12.75" x14ac:dyDescent="0.2"/>
  <cols>
    <col min="1" max="1" width="13.140625" style="8" hidden="1" customWidth="1"/>
    <col min="2" max="2" width="16.85546875" style="8" customWidth="1"/>
    <col min="3" max="3" width="14.42578125" style="8" customWidth="1"/>
    <col min="4" max="4" width="23.7109375" style="8" customWidth="1"/>
    <col min="5" max="5" width="42" style="8" customWidth="1"/>
    <col min="6" max="6" width="44" style="8" customWidth="1"/>
    <col min="7" max="7" width="19.140625" style="8" bestFit="1" customWidth="1"/>
    <col min="8" max="8" width="15.28515625" style="8" customWidth="1"/>
    <col min="9" max="9" width="19.85546875" style="8" bestFit="1" customWidth="1"/>
    <col min="10" max="10" width="18.42578125" style="8" customWidth="1"/>
    <col min="11" max="11" width="18" style="8" hidden="1" customWidth="1"/>
    <col min="12" max="12" width="14.5703125" style="8" hidden="1" customWidth="1"/>
    <col min="13" max="13" width="17" style="8" hidden="1" customWidth="1"/>
    <col min="14" max="14" width="17.5703125" style="8" hidden="1" customWidth="1"/>
    <col min="15" max="15" width="17.140625" style="8" hidden="1" customWidth="1"/>
    <col min="16" max="16" width="13.28515625" style="8" hidden="1" customWidth="1"/>
    <col min="17" max="17" width="4" style="8" hidden="1" customWidth="1"/>
    <col min="18" max="18" width="17.140625" style="8" hidden="1" customWidth="1"/>
    <col min="19" max="19" width="23.7109375" style="8" hidden="1" customWidth="1"/>
    <col min="20" max="20" width="24.5703125" style="8" hidden="1" customWidth="1"/>
    <col min="21" max="21" width="40.42578125" style="8" hidden="1" customWidth="1"/>
    <col min="22" max="22" width="25.28515625" style="8" hidden="1" customWidth="1"/>
    <col min="23" max="23" width="24.42578125" style="8" hidden="1" customWidth="1"/>
    <col min="24" max="24" width="6.85546875" style="8" hidden="1" customWidth="1"/>
    <col min="25" max="25" width="9.140625" style="8"/>
    <col min="26" max="26" width="13.5703125" style="8" hidden="1" customWidth="1"/>
    <col min="27" max="27" width="11.5703125" style="8" hidden="1" customWidth="1"/>
    <col min="28" max="16384" width="9.140625" style="8"/>
  </cols>
  <sheetData>
    <row r="1" spans="1:27" ht="39" hidden="1" x14ac:dyDescent="0.6">
      <c r="A1" s="1" t="s">
        <v>0</v>
      </c>
      <c r="B1" s="1"/>
      <c r="C1" s="1"/>
      <c r="D1" s="1"/>
      <c r="E1" s="2"/>
      <c r="F1" s="1"/>
      <c r="G1" s="3"/>
      <c r="H1" s="3"/>
      <c r="I1" s="3"/>
      <c r="J1" s="4"/>
      <c r="K1" s="5"/>
      <c r="L1" s="5"/>
      <c r="M1" s="5"/>
      <c r="N1" s="6"/>
      <c r="O1" s="5"/>
      <c r="P1" s="5"/>
      <c r="Q1" s="5"/>
      <c r="R1" s="5"/>
      <c r="S1" s="5"/>
      <c r="T1" s="5"/>
      <c r="U1" s="7"/>
      <c r="V1" s="5"/>
    </row>
    <row r="2" spans="1:27" x14ac:dyDescent="0.2">
      <c r="A2" s="5"/>
      <c r="B2" s="5"/>
      <c r="C2" s="4"/>
      <c r="D2" s="4"/>
      <c r="E2" s="4"/>
      <c r="F2" s="9"/>
      <c r="G2" s="10"/>
      <c r="H2" s="10"/>
      <c r="I2" s="10"/>
      <c r="J2" s="4"/>
      <c r="K2" s="5"/>
      <c r="L2" s="5"/>
      <c r="M2" s="5"/>
      <c r="N2" s="6"/>
      <c r="O2" s="5"/>
      <c r="P2" s="5"/>
      <c r="Q2" s="5"/>
      <c r="R2" s="5"/>
      <c r="S2" s="5"/>
      <c r="T2" s="5"/>
      <c r="U2" s="7"/>
      <c r="V2" s="5"/>
    </row>
    <row r="3" spans="1:27" ht="60" x14ac:dyDescent="0.2">
      <c r="A3" s="11" t="s">
        <v>1</v>
      </c>
      <c r="B3" s="111" t="s">
        <v>2</v>
      </c>
      <c r="C3" s="111" t="s">
        <v>3</v>
      </c>
      <c r="D3" s="111" t="s">
        <v>4</v>
      </c>
      <c r="E3" s="111" t="s">
        <v>5</v>
      </c>
      <c r="F3" s="111" t="s">
        <v>6</v>
      </c>
      <c r="G3" s="112" t="s">
        <v>7</v>
      </c>
      <c r="H3" s="113" t="s">
        <v>8</v>
      </c>
      <c r="I3" s="114" t="s">
        <v>9</v>
      </c>
      <c r="J3" s="115" t="s">
        <v>10</v>
      </c>
      <c r="K3" s="13" t="s">
        <v>11</v>
      </c>
      <c r="L3" s="13"/>
      <c r="M3" s="14" t="s">
        <v>12</v>
      </c>
      <c r="N3" s="14" t="s">
        <v>13</v>
      </c>
      <c r="O3" s="15" t="s">
        <v>14</v>
      </c>
      <c r="P3" s="14" t="s">
        <v>15</v>
      </c>
      <c r="Q3" s="14"/>
      <c r="R3" s="15" t="s">
        <v>16</v>
      </c>
      <c r="S3" s="14" t="s">
        <v>17</v>
      </c>
      <c r="T3" s="14" t="s">
        <v>18</v>
      </c>
      <c r="U3" s="14" t="s">
        <v>19</v>
      </c>
      <c r="V3" s="16" t="s">
        <v>20</v>
      </c>
      <c r="W3" s="17" t="s">
        <v>21</v>
      </c>
      <c r="X3" s="17" t="s">
        <v>22</v>
      </c>
      <c r="Z3" s="12" t="s">
        <v>7</v>
      </c>
      <c r="AA3" s="12" t="s">
        <v>23</v>
      </c>
    </row>
    <row r="4" spans="1:27" ht="45" x14ac:dyDescent="0.2">
      <c r="A4" s="18" t="s">
        <v>24</v>
      </c>
      <c r="B4" s="116" t="s">
        <v>25</v>
      </c>
      <c r="C4" s="116" t="s">
        <v>26</v>
      </c>
      <c r="D4" s="117" t="str">
        <f>CONCATENATE("UNI", Q4, L4,W4,X4)</f>
        <v>UNIA3AB001L01</v>
      </c>
      <c r="E4" s="116" t="s">
        <v>27</v>
      </c>
      <c r="F4" s="116" t="s">
        <v>28</v>
      </c>
      <c r="G4" s="118">
        <v>370000</v>
      </c>
      <c r="H4" s="119">
        <v>0</v>
      </c>
      <c r="I4" s="120">
        <f t="shared" ref="I4:I67" si="0">G4*0.78</f>
        <v>288600</v>
      </c>
      <c r="J4" s="121">
        <v>2022</v>
      </c>
      <c r="K4" s="19" t="s">
        <v>29</v>
      </c>
      <c r="L4" s="19" t="str">
        <f>LEFT(K4,2)</f>
        <v>AB</v>
      </c>
      <c r="M4" s="18" t="s">
        <v>30</v>
      </c>
      <c r="N4" s="18" t="s">
        <v>31</v>
      </c>
      <c r="O4" s="18" t="s">
        <v>32</v>
      </c>
      <c r="P4" s="18" t="s">
        <v>33</v>
      </c>
      <c r="Q4" s="18" t="str">
        <f>LEFT(P4,2)</f>
        <v>A3</v>
      </c>
      <c r="R4" s="18" t="s">
        <v>34</v>
      </c>
      <c r="S4" s="18"/>
      <c r="T4" s="18"/>
      <c r="U4" s="18"/>
      <c r="V4" s="20"/>
      <c r="W4" s="21" t="s">
        <v>35</v>
      </c>
      <c r="X4" s="22" t="s">
        <v>36</v>
      </c>
      <c r="Z4" s="23">
        <v>370000</v>
      </c>
      <c r="AA4" s="23">
        <f>Z4*0.78</f>
        <v>288600</v>
      </c>
    </row>
    <row r="5" spans="1:27" ht="45" x14ac:dyDescent="0.2">
      <c r="A5" s="18" t="s">
        <v>24</v>
      </c>
      <c r="B5" s="116" t="s">
        <v>37</v>
      </c>
      <c r="C5" s="116" t="s">
        <v>38</v>
      </c>
      <c r="D5" s="117" t="str">
        <f t="shared" ref="D5:D68" si="1">CONCATENATE("UNI", Q5, L5,W5,X5)</f>
        <v>UNIF2FC002L01</v>
      </c>
      <c r="E5" s="116" t="s">
        <v>39</v>
      </c>
      <c r="F5" s="116" t="s">
        <v>40</v>
      </c>
      <c r="G5" s="118">
        <v>120000</v>
      </c>
      <c r="H5" s="119">
        <v>0</v>
      </c>
      <c r="I5" s="120">
        <f t="shared" si="0"/>
        <v>93600</v>
      </c>
      <c r="J5" s="121">
        <v>2020</v>
      </c>
      <c r="K5" s="19" t="s">
        <v>41</v>
      </c>
      <c r="L5" s="19" t="str">
        <f t="shared" ref="L5:L68" si="2">LEFT(K5,2)</f>
        <v>FC</v>
      </c>
      <c r="M5" s="18" t="s">
        <v>42</v>
      </c>
      <c r="N5" s="18" t="s">
        <v>43</v>
      </c>
      <c r="O5" s="18" t="s">
        <v>32</v>
      </c>
      <c r="P5" s="18" t="s">
        <v>44</v>
      </c>
      <c r="Q5" s="18" t="str">
        <f t="shared" ref="Q5:Q68" si="3">LEFT(P5,2)</f>
        <v>F2</v>
      </c>
      <c r="R5" s="18" t="s">
        <v>45</v>
      </c>
      <c r="S5" s="18" t="s">
        <v>46</v>
      </c>
      <c r="T5" s="18" t="s">
        <v>47</v>
      </c>
      <c r="U5" s="24"/>
      <c r="V5" s="20"/>
      <c r="W5" s="25" t="s">
        <v>48</v>
      </c>
      <c r="X5" s="22" t="s">
        <v>36</v>
      </c>
      <c r="Z5" s="23">
        <v>120000</v>
      </c>
      <c r="AA5" s="23">
        <f t="shared" ref="AA5:AA68" si="4">Z5*0.78</f>
        <v>93600</v>
      </c>
    </row>
    <row r="6" spans="1:27" ht="30" x14ac:dyDescent="0.2">
      <c r="A6" s="18" t="s">
        <v>24</v>
      </c>
      <c r="B6" s="116" t="s">
        <v>49</v>
      </c>
      <c r="C6" s="116" t="s">
        <v>26</v>
      </c>
      <c r="D6" s="117" t="str">
        <f t="shared" si="1"/>
        <v>UNIA1AC003L01</v>
      </c>
      <c r="E6" s="116" t="s">
        <v>50</v>
      </c>
      <c r="F6" s="116" t="s">
        <v>51</v>
      </c>
      <c r="G6" s="118">
        <v>180000</v>
      </c>
      <c r="H6" s="119">
        <v>0</v>
      </c>
      <c r="I6" s="120">
        <f t="shared" si="0"/>
        <v>140400</v>
      </c>
      <c r="J6" s="121">
        <v>2022</v>
      </c>
      <c r="K6" s="19" t="s">
        <v>52</v>
      </c>
      <c r="L6" s="19" t="str">
        <f t="shared" si="2"/>
        <v>AC</v>
      </c>
      <c r="M6" s="19" t="s">
        <v>53</v>
      </c>
      <c r="N6" s="18" t="s">
        <v>43</v>
      </c>
      <c r="O6" s="18" t="s">
        <v>32</v>
      </c>
      <c r="P6" s="18" t="s">
        <v>54</v>
      </c>
      <c r="Q6" s="18" t="str">
        <f t="shared" si="3"/>
        <v>A1</v>
      </c>
      <c r="R6" s="18" t="s">
        <v>45</v>
      </c>
      <c r="S6" s="18"/>
      <c r="T6" s="18"/>
      <c r="U6" s="18"/>
      <c r="V6" s="20"/>
      <c r="W6" s="21" t="s">
        <v>55</v>
      </c>
      <c r="X6" s="22" t="s">
        <v>36</v>
      </c>
      <c r="Z6" s="23">
        <v>180000</v>
      </c>
      <c r="AA6" s="23">
        <f t="shared" si="4"/>
        <v>140400</v>
      </c>
    </row>
    <row r="7" spans="1:27" ht="45" x14ac:dyDescent="0.2">
      <c r="A7" s="26" t="s">
        <v>24</v>
      </c>
      <c r="B7" s="122" t="s">
        <v>56</v>
      </c>
      <c r="C7" s="122" t="s">
        <v>38</v>
      </c>
      <c r="D7" s="117" t="str">
        <f t="shared" si="1"/>
        <v>UNIF1TA004L01</v>
      </c>
      <c r="E7" s="122" t="s">
        <v>57</v>
      </c>
      <c r="F7" s="122" t="s">
        <v>58</v>
      </c>
      <c r="G7" s="123">
        <v>805000</v>
      </c>
      <c r="H7" s="119">
        <v>0</v>
      </c>
      <c r="I7" s="120">
        <f t="shared" si="0"/>
        <v>627900</v>
      </c>
      <c r="J7" s="121">
        <v>2021</v>
      </c>
      <c r="K7" s="27" t="s">
        <v>59</v>
      </c>
      <c r="L7" s="19" t="s">
        <v>60</v>
      </c>
      <c r="M7" s="27" t="s">
        <v>59</v>
      </c>
      <c r="N7" s="27" t="s">
        <v>59</v>
      </c>
      <c r="O7" s="27" t="s">
        <v>32</v>
      </c>
      <c r="P7" s="27" t="s">
        <v>61</v>
      </c>
      <c r="Q7" s="18" t="str">
        <f t="shared" si="3"/>
        <v>F1</v>
      </c>
      <c r="R7" s="27" t="s">
        <v>62</v>
      </c>
      <c r="S7" s="18" t="s">
        <v>63</v>
      </c>
      <c r="T7" s="18" t="s">
        <v>64</v>
      </c>
      <c r="U7" s="26"/>
      <c r="V7" s="28"/>
      <c r="W7" s="25" t="s">
        <v>65</v>
      </c>
      <c r="X7" s="22" t="s">
        <v>36</v>
      </c>
      <c r="Z7" s="29">
        <v>805000</v>
      </c>
      <c r="AA7" s="23">
        <f t="shared" si="4"/>
        <v>627900</v>
      </c>
    </row>
    <row r="8" spans="1:27" ht="45" x14ac:dyDescent="0.2">
      <c r="A8" s="18" t="s">
        <v>24</v>
      </c>
      <c r="B8" s="116" t="s">
        <v>66</v>
      </c>
      <c r="C8" s="116" t="s">
        <v>38</v>
      </c>
      <c r="D8" s="117" t="str">
        <f t="shared" si="1"/>
        <v>UNIF2FC005L01</v>
      </c>
      <c r="E8" s="124" t="s">
        <v>67</v>
      </c>
      <c r="F8" s="116" t="s">
        <v>68</v>
      </c>
      <c r="G8" s="118">
        <v>110000</v>
      </c>
      <c r="H8" s="119">
        <v>0</v>
      </c>
      <c r="I8" s="120">
        <f t="shared" si="0"/>
        <v>85800</v>
      </c>
      <c r="J8" s="121">
        <v>2022</v>
      </c>
      <c r="K8" s="19" t="s">
        <v>41</v>
      </c>
      <c r="L8" s="19" t="str">
        <f t="shared" si="2"/>
        <v>FC</v>
      </c>
      <c r="M8" s="19" t="s">
        <v>42</v>
      </c>
      <c r="N8" s="19" t="s">
        <v>43</v>
      </c>
      <c r="O8" s="19" t="s">
        <v>32</v>
      </c>
      <c r="P8" s="18" t="s">
        <v>44</v>
      </c>
      <c r="Q8" s="18" t="str">
        <f t="shared" si="3"/>
        <v>F2</v>
      </c>
      <c r="R8" s="18" t="s">
        <v>45</v>
      </c>
      <c r="S8" s="18" t="s">
        <v>69</v>
      </c>
      <c r="T8" s="18" t="s">
        <v>47</v>
      </c>
      <c r="U8" s="18"/>
      <c r="V8" s="20"/>
      <c r="W8" s="21" t="s">
        <v>70</v>
      </c>
      <c r="X8" s="22" t="s">
        <v>36</v>
      </c>
      <c r="Z8" s="23">
        <v>110000</v>
      </c>
      <c r="AA8" s="23">
        <f t="shared" si="4"/>
        <v>85800</v>
      </c>
    </row>
    <row r="9" spans="1:27" ht="57" x14ac:dyDescent="0.2">
      <c r="A9" s="26" t="s">
        <v>24</v>
      </c>
      <c r="B9" s="122" t="s">
        <v>71</v>
      </c>
      <c r="C9" s="122" t="s">
        <v>26</v>
      </c>
      <c r="D9" s="117" t="str">
        <f t="shared" si="1"/>
        <v>UNIA3AA006L01</v>
      </c>
      <c r="E9" s="125" t="s">
        <v>72</v>
      </c>
      <c r="F9" s="125" t="s">
        <v>73</v>
      </c>
      <c r="G9" s="123">
        <v>200000</v>
      </c>
      <c r="H9" s="126">
        <v>0</v>
      </c>
      <c r="I9" s="120">
        <f t="shared" si="0"/>
        <v>156000</v>
      </c>
      <c r="J9" s="121">
        <v>2022</v>
      </c>
      <c r="K9" s="27" t="s">
        <v>74</v>
      </c>
      <c r="L9" s="19" t="str">
        <f t="shared" si="2"/>
        <v>AA</v>
      </c>
      <c r="M9" s="26" t="s">
        <v>75</v>
      </c>
      <c r="N9" s="26" t="s">
        <v>76</v>
      </c>
      <c r="O9" s="26" t="s">
        <v>32</v>
      </c>
      <c r="P9" s="26" t="s">
        <v>33</v>
      </c>
      <c r="Q9" s="18" t="str">
        <f t="shared" si="3"/>
        <v>A3</v>
      </c>
      <c r="R9" s="26" t="s">
        <v>34</v>
      </c>
      <c r="S9" s="18"/>
      <c r="T9" s="18"/>
      <c r="U9" s="26"/>
      <c r="V9" s="28"/>
      <c r="W9" s="25" t="s">
        <v>77</v>
      </c>
      <c r="X9" s="22" t="s">
        <v>36</v>
      </c>
      <c r="Z9" s="29">
        <v>200000</v>
      </c>
      <c r="AA9" s="23">
        <f t="shared" si="4"/>
        <v>156000</v>
      </c>
    </row>
    <row r="10" spans="1:27" ht="57" x14ac:dyDescent="0.2">
      <c r="A10" s="18" t="s">
        <v>24</v>
      </c>
      <c r="B10" s="116" t="s">
        <v>71</v>
      </c>
      <c r="C10" s="116" t="s">
        <v>38</v>
      </c>
      <c r="D10" s="117" t="str">
        <f t="shared" si="1"/>
        <v>UNIF4FB007L01</v>
      </c>
      <c r="E10" s="127" t="s">
        <v>78</v>
      </c>
      <c r="F10" s="128" t="s">
        <v>79</v>
      </c>
      <c r="G10" s="118">
        <v>160000</v>
      </c>
      <c r="H10" s="119">
        <v>0</v>
      </c>
      <c r="I10" s="120">
        <f t="shared" si="0"/>
        <v>124800</v>
      </c>
      <c r="J10" s="121">
        <v>2022</v>
      </c>
      <c r="K10" s="19" t="s">
        <v>80</v>
      </c>
      <c r="L10" s="19" t="str">
        <f t="shared" si="2"/>
        <v>FB</v>
      </c>
      <c r="M10" s="19" t="s">
        <v>81</v>
      </c>
      <c r="N10" s="19" t="s">
        <v>82</v>
      </c>
      <c r="O10" s="19" t="s">
        <v>32</v>
      </c>
      <c r="P10" s="19" t="s">
        <v>83</v>
      </c>
      <c r="Q10" s="18" t="str">
        <f t="shared" si="3"/>
        <v>F4</v>
      </c>
      <c r="R10" s="19" t="s">
        <v>84</v>
      </c>
      <c r="S10" s="18" t="s">
        <v>69</v>
      </c>
      <c r="T10" s="18" t="s">
        <v>47</v>
      </c>
      <c r="U10" s="18"/>
      <c r="V10" s="20"/>
      <c r="W10" s="21" t="s">
        <v>85</v>
      </c>
      <c r="X10" s="22" t="s">
        <v>36</v>
      </c>
      <c r="Z10" s="23">
        <v>160000</v>
      </c>
      <c r="AA10" s="23">
        <f t="shared" si="4"/>
        <v>124800</v>
      </c>
    </row>
    <row r="11" spans="1:27" ht="45" x14ac:dyDescent="0.2">
      <c r="A11" s="26" t="s">
        <v>24</v>
      </c>
      <c r="B11" s="122" t="s">
        <v>86</v>
      </c>
      <c r="C11" s="122" t="s">
        <v>26</v>
      </c>
      <c r="D11" s="117" t="str">
        <f t="shared" si="1"/>
        <v>UNIA3AA008L01</v>
      </c>
      <c r="E11" s="129" t="s">
        <v>87</v>
      </c>
      <c r="F11" s="125" t="s">
        <v>88</v>
      </c>
      <c r="G11" s="123">
        <v>200000</v>
      </c>
      <c r="H11" s="126">
        <v>0</v>
      </c>
      <c r="I11" s="120">
        <f t="shared" si="0"/>
        <v>156000</v>
      </c>
      <c r="J11" s="121">
        <v>2019</v>
      </c>
      <c r="K11" s="27" t="s">
        <v>74</v>
      </c>
      <c r="L11" s="19" t="str">
        <f t="shared" si="2"/>
        <v>AA</v>
      </c>
      <c r="M11" s="27" t="s">
        <v>75</v>
      </c>
      <c r="N11" s="26" t="s">
        <v>76</v>
      </c>
      <c r="O11" s="26" t="s">
        <v>32</v>
      </c>
      <c r="P11" s="26" t="s">
        <v>33</v>
      </c>
      <c r="Q11" s="18" t="str">
        <f t="shared" si="3"/>
        <v>A3</v>
      </c>
      <c r="R11" s="26" t="s">
        <v>34</v>
      </c>
      <c r="S11" s="18"/>
      <c r="T11" s="18"/>
      <c r="U11" s="26"/>
      <c r="V11" s="28"/>
      <c r="W11" s="25" t="s">
        <v>89</v>
      </c>
      <c r="X11" s="22" t="s">
        <v>36</v>
      </c>
      <c r="Z11" s="29">
        <v>200000</v>
      </c>
      <c r="AA11" s="23">
        <f t="shared" si="4"/>
        <v>156000</v>
      </c>
    </row>
    <row r="12" spans="1:27" ht="45" x14ac:dyDescent="0.2">
      <c r="A12" s="18" t="s">
        <v>24</v>
      </c>
      <c r="B12" s="116" t="s">
        <v>90</v>
      </c>
      <c r="C12" s="116" t="s">
        <v>38</v>
      </c>
      <c r="D12" s="117" t="str">
        <f>CONCATENATE("UNI", Q12, L12,W12,X12)</f>
        <v>UNIF4FA009L01</v>
      </c>
      <c r="E12" s="116" t="s">
        <v>91</v>
      </c>
      <c r="F12" s="116" t="s">
        <v>92</v>
      </c>
      <c r="G12" s="118">
        <v>200000</v>
      </c>
      <c r="H12" s="119">
        <v>0</v>
      </c>
      <c r="I12" s="120">
        <f t="shared" si="0"/>
        <v>156000</v>
      </c>
      <c r="J12" s="121">
        <v>2021</v>
      </c>
      <c r="K12" s="19" t="s">
        <v>93</v>
      </c>
      <c r="L12" s="19" t="str">
        <f t="shared" si="2"/>
        <v>FA</v>
      </c>
      <c r="M12" s="19" t="s">
        <v>94</v>
      </c>
      <c r="N12" s="30" t="s">
        <v>95</v>
      </c>
      <c r="O12" s="18" t="s">
        <v>32</v>
      </c>
      <c r="P12" s="18" t="s">
        <v>83</v>
      </c>
      <c r="Q12" s="18" t="str">
        <f t="shared" si="3"/>
        <v>F4</v>
      </c>
      <c r="R12" s="18" t="s">
        <v>84</v>
      </c>
      <c r="S12" s="18" t="s">
        <v>96</v>
      </c>
      <c r="T12" s="18" t="s">
        <v>97</v>
      </c>
      <c r="U12" s="31"/>
      <c r="V12" s="20"/>
      <c r="W12" s="21" t="s">
        <v>98</v>
      </c>
      <c r="X12" s="22" t="s">
        <v>36</v>
      </c>
      <c r="Z12" s="23">
        <v>200000</v>
      </c>
      <c r="AA12" s="23">
        <f t="shared" si="4"/>
        <v>156000</v>
      </c>
    </row>
    <row r="13" spans="1:27" ht="60" x14ac:dyDescent="0.2">
      <c r="A13" s="18" t="s">
        <v>24</v>
      </c>
      <c r="B13" s="116" t="s">
        <v>99</v>
      </c>
      <c r="C13" s="116" t="s">
        <v>38</v>
      </c>
      <c r="D13" s="117" t="str">
        <f t="shared" si="1"/>
        <v>UNIF1TA010L01</v>
      </c>
      <c r="E13" s="116" t="s">
        <v>100</v>
      </c>
      <c r="F13" s="116" t="s">
        <v>101</v>
      </c>
      <c r="G13" s="118">
        <v>360000</v>
      </c>
      <c r="H13" s="119">
        <v>0</v>
      </c>
      <c r="I13" s="120">
        <f t="shared" si="0"/>
        <v>280800</v>
      </c>
      <c r="J13" s="121">
        <v>2019</v>
      </c>
      <c r="K13" s="19" t="s">
        <v>59</v>
      </c>
      <c r="L13" s="19" t="s">
        <v>60</v>
      </c>
      <c r="M13" s="19" t="s">
        <v>59</v>
      </c>
      <c r="N13" s="19" t="s">
        <v>59</v>
      </c>
      <c r="O13" s="18" t="s">
        <v>32</v>
      </c>
      <c r="P13" s="27" t="s">
        <v>61</v>
      </c>
      <c r="Q13" s="18" t="str">
        <f t="shared" si="3"/>
        <v>F1</v>
      </c>
      <c r="R13" s="27" t="s">
        <v>62</v>
      </c>
      <c r="S13" s="18" t="s">
        <v>102</v>
      </c>
      <c r="T13" s="18" t="s">
        <v>103</v>
      </c>
      <c r="U13" s="24"/>
      <c r="V13" s="20"/>
      <c r="W13" s="25" t="s">
        <v>104</v>
      </c>
      <c r="X13" s="22" t="s">
        <v>36</v>
      </c>
      <c r="Z13" s="23">
        <v>360000</v>
      </c>
      <c r="AA13" s="23">
        <f t="shared" si="4"/>
        <v>280800</v>
      </c>
    </row>
    <row r="14" spans="1:27" ht="42.75" x14ac:dyDescent="0.2">
      <c r="A14" s="18" t="s">
        <v>24</v>
      </c>
      <c r="B14" s="116" t="s">
        <v>105</v>
      </c>
      <c r="C14" s="116" t="s">
        <v>26</v>
      </c>
      <c r="D14" s="117" t="str">
        <f t="shared" si="1"/>
        <v>UNIA1AC011L01</v>
      </c>
      <c r="E14" s="127" t="s">
        <v>106</v>
      </c>
      <c r="F14" s="128" t="s">
        <v>107</v>
      </c>
      <c r="G14" s="118">
        <v>600000</v>
      </c>
      <c r="H14" s="119">
        <v>0</v>
      </c>
      <c r="I14" s="120">
        <f t="shared" si="0"/>
        <v>468000</v>
      </c>
      <c r="J14" s="121">
        <v>2022</v>
      </c>
      <c r="K14" s="19" t="s">
        <v>52</v>
      </c>
      <c r="L14" s="19" t="str">
        <f t="shared" si="2"/>
        <v>AC</v>
      </c>
      <c r="M14" s="19" t="s">
        <v>53</v>
      </c>
      <c r="N14" s="19" t="s">
        <v>43</v>
      </c>
      <c r="O14" s="19" t="s">
        <v>32</v>
      </c>
      <c r="P14" s="18" t="s">
        <v>54</v>
      </c>
      <c r="Q14" s="18" t="str">
        <f t="shared" si="3"/>
        <v>A1</v>
      </c>
      <c r="R14" s="18" t="s">
        <v>45</v>
      </c>
      <c r="S14" s="18"/>
      <c r="T14" s="18"/>
      <c r="U14" s="18"/>
      <c r="V14" s="20"/>
      <c r="W14" s="21" t="s">
        <v>108</v>
      </c>
      <c r="X14" s="22" t="s">
        <v>36</v>
      </c>
      <c r="Z14" s="23">
        <v>600000</v>
      </c>
      <c r="AA14" s="23">
        <f t="shared" si="4"/>
        <v>468000</v>
      </c>
    </row>
    <row r="15" spans="1:27" ht="45" x14ac:dyDescent="0.2">
      <c r="A15" s="18" t="s">
        <v>24</v>
      </c>
      <c r="B15" s="116" t="s">
        <v>109</v>
      </c>
      <c r="C15" s="116" t="s">
        <v>26</v>
      </c>
      <c r="D15" s="117" t="str">
        <f t="shared" si="1"/>
        <v>UNIA3AA012L01</v>
      </c>
      <c r="E15" s="128" t="s">
        <v>110</v>
      </c>
      <c r="F15" s="128" t="s">
        <v>111</v>
      </c>
      <c r="G15" s="118">
        <v>500000</v>
      </c>
      <c r="H15" s="119">
        <v>0</v>
      </c>
      <c r="I15" s="120">
        <f t="shared" si="0"/>
        <v>390000</v>
      </c>
      <c r="J15" s="121">
        <v>2022</v>
      </c>
      <c r="K15" s="19" t="s">
        <v>74</v>
      </c>
      <c r="L15" s="19" t="str">
        <f t="shared" si="2"/>
        <v>AA</v>
      </c>
      <c r="M15" s="18" t="s">
        <v>112</v>
      </c>
      <c r="N15" s="18" t="s">
        <v>95</v>
      </c>
      <c r="O15" s="18" t="s">
        <v>32</v>
      </c>
      <c r="P15" s="18" t="s">
        <v>113</v>
      </c>
      <c r="Q15" s="18" t="str">
        <f t="shared" si="3"/>
        <v>A3</v>
      </c>
      <c r="R15" s="18" t="s">
        <v>95</v>
      </c>
      <c r="S15" s="18"/>
      <c r="T15" s="18"/>
      <c r="U15" s="18"/>
      <c r="V15" s="20"/>
      <c r="W15" s="25" t="s">
        <v>114</v>
      </c>
      <c r="X15" s="22" t="s">
        <v>36</v>
      </c>
      <c r="Z15" s="23">
        <v>500000</v>
      </c>
      <c r="AA15" s="23">
        <f t="shared" si="4"/>
        <v>390000</v>
      </c>
    </row>
    <row r="16" spans="1:27" ht="45" x14ac:dyDescent="0.2">
      <c r="A16" s="18" t="s">
        <v>24</v>
      </c>
      <c r="B16" s="116" t="s">
        <v>115</v>
      </c>
      <c r="C16" s="116" t="s">
        <v>26</v>
      </c>
      <c r="D16" s="117" t="str">
        <f t="shared" si="1"/>
        <v>UNIA3AA013L01</v>
      </c>
      <c r="E16" s="116" t="s">
        <v>116</v>
      </c>
      <c r="F16" s="116" t="s">
        <v>117</v>
      </c>
      <c r="G16" s="118">
        <v>254700</v>
      </c>
      <c r="H16" s="119">
        <v>0</v>
      </c>
      <c r="I16" s="120">
        <f t="shared" si="0"/>
        <v>198666</v>
      </c>
      <c r="J16" s="121">
        <v>2022</v>
      </c>
      <c r="K16" s="19" t="s">
        <v>74</v>
      </c>
      <c r="L16" s="19" t="str">
        <f t="shared" si="2"/>
        <v>AA</v>
      </c>
      <c r="M16" s="19" t="s">
        <v>112</v>
      </c>
      <c r="N16" s="19" t="s">
        <v>95</v>
      </c>
      <c r="O16" s="19" t="s">
        <v>32</v>
      </c>
      <c r="P16" s="18" t="s">
        <v>113</v>
      </c>
      <c r="Q16" s="18" t="str">
        <f t="shared" si="3"/>
        <v>A3</v>
      </c>
      <c r="R16" s="18" t="s">
        <v>95</v>
      </c>
      <c r="S16" s="18"/>
      <c r="T16" s="18"/>
      <c r="U16" s="18"/>
      <c r="V16" s="20"/>
      <c r="W16" s="21" t="s">
        <v>118</v>
      </c>
      <c r="X16" s="22" t="s">
        <v>36</v>
      </c>
      <c r="Z16" s="23">
        <v>254700</v>
      </c>
      <c r="AA16" s="23">
        <f t="shared" si="4"/>
        <v>198666</v>
      </c>
    </row>
    <row r="17" spans="1:27" ht="75" x14ac:dyDescent="0.2">
      <c r="A17" s="18" t="s">
        <v>24</v>
      </c>
      <c r="B17" s="116" t="s">
        <v>119</v>
      </c>
      <c r="C17" s="116" t="s">
        <v>26</v>
      </c>
      <c r="D17" s="117" t="str">
        <f t="shared" si="1"/>
        <v>UNIA3AB014L01</v>
      </c>
      <c r="E17" s="116" t="s">
        <v>120</v>
      </c>
      <c r="F17" s="116" t="s">
        <v>121</v>
      </c>
      <c r="G17" s="118">
        <v>250000</v>
      </c>
      <c r="H17" s="119">
        <v>0</v>
      </c>
      <c r="I17" s="120">
        <f t="shared" si="0"/>
        <v>195000</v>
      </c>
      <c r="J17" s="121">
        <v>2019</v>
      </c>
      <c r="K17" s="19" t="s">
        <v>29</v>
      </c>
      <c r="L17" s="19" t="str">
        <f t="shared" si="2"/>
        <v>AB</v>
      </c>
      <c r="M17" s="18" t="s">
        <v>30</v>
      </c>
      <c r="N17" s="18" t="s">
        <v>31</v>
      </c>
      <c r="O17" s="18" t="s">
        <v>32</v>
      </c>
      <c r="P17" s="18" t="s">
        <v>33</v>
      </c>
      <c r="Q17" s="18" t="str">
        <f t="shared" si="3"/>
        <v>A3</v>
      </c>
      <c r="R17" s="18" t="s">
        <v>34</v>
      </c>
      <c r="S17" s="18"/>
      <c r="T17" s="18"/>
      <c r="U17" s="18" t="s">
        <v>122</v>
      </c>
      <c r="V17" s="20" t="s">
        <v>123</v>
      </c>
      <c r="W17" s="25" t="s">
        <v>124</v>
      </c>
      <c r="X17" s="22" t="s">
        <v>36</v>
      </c>
      <c r="Z17" s="23">
        <v>250000</v>
      </c>
      <c r="AA17" s="23">
        <f t="shared" si="4"/>
        <v>195000</v>
      </c>
    </row>
    <row r="18" spans="1:27" ht="45" x14ac:dyDescent="0.2">
      <c r="A18" s="26" t="s">
        <v>24</v>
      </c>
      <c r="B18" s="122" t="s">
        <v>125</v>
      </c>
      <c r="C18" s="122" t="s">
        <v>26</v>
      </c>
      <c r="D18" s="117" t="str">
        <f t="shared" si="1"/>
        <v>UNIA3AA015L01</v>
      </c>
      <c r="E18" s="130" t="s">
        <v>126</v>
      </c>
      <c r="F18" s="122" t="s">
        <v>127</v>
      </c>
      <c r="G18" s="123">
        <v>350000</v>
      </c>
      <c r="H18" s="126">
        <v>0</v>
      </c>
      <c r="I18" s="120">
        <f t="shared" si="0"/>
        <v>273000</v>
      </c>
      <c r="J18" s="121">
        <v>2019</v>
      </c>
      <c r="K18" s="27" t="s">
        <v>74</v>
      </c>
      <c r="L18" s="19" t="str">
        <f t="shared" si="2"/>
        <v>AA</v>
      </c>
      <c r="M18" s="27" t="s">
        <v>75</v>
      </c>
      <c r="N18" s="27" t="s">
        <v>76</v>
      </c>
      <c r="O18" s="27" t="s">
        <v>32</v>
      </c>
      <c r="P18" s="26" t="s">
        <v>33</v>
      </c>
      <c r="Q18" s="18" t="str">
        <f t="shared" si="3"/>
        <v>A3</v>
      </c>
      <c r="R18" s="26" t="s">
        <v>34</v>
      </c>
      <c r="S18" s="18"/>
      <c r="T18" s="18"/>
      <c r="U18" s="32"/>
      <c r="V18" s="28"/>
      <c r="W18" s="21" t="s">
        <v>128</v>
      </c>
      <c r="X18" s="22" t="s">
        <v>36</v>
      </c>
      <c r="Z18" s="29">
        <v>350000</v>
      </c>
      <c r="AA18" s="23">
        <f t="shared" si="4"/>
        <v>273000</v>
      </c>
    </row>
    <row r="19" spans="1:27" ht="45" x14ac:dyDescent="0.2">
      <c r="A19" s="18" t="s">
        <v>24</v>
      </c>
      <c r="B19" s="116" t="s">
        <v>125</v>
      </c>
      <c r="C19" s="116" t="s">
        <v>26</v>
      </c>
      <c r="D19" s="117" t="str">
        <f t="shared" si="1"/>
        <v>UNIA3AA016L01</v>
      </c>
      <c r="E19" s="116" t="s">
        <v>129</v>
      </c>
      <c r="F19" s="116" t="s">
        <v>130</v>
      </c>
      <c r="G19" s="118">
        <v>300000</v>
      </c>
      <c r="H19" s="119">
        <v>0</v>
      </c>
      <c r="I19" s="120">
        <f t="shared" si="0"/>
        <v>234000</v>
      </c>
      <c r="J19" s="121">
        <v>2019</v>
      </c>
      <c r="K19" s="19" t="s">
        <v>74</v>
      </c>
      <c r="L19" s="19" t="str">
        <f t="shared" si="2"/>
        <v>AA</v>
      </c>
      <c r="M19" s="18" t="s">
        <v>75</v>
      </c>
      <c r="N19" s="18" t="s">
        <v>76</v>
      </c>
      <c r="O19" s="18" t="s">
        <v>32</v>
      </c>
      <c r="P19" s="26" t="s">
        <v>33</v>
      </c>
      <c r="Q19" s="18" t="str">
        <f t="shared" si="3"/>
        <v>A3</v>
      </c>
      <c r="R19" s="26" t="s">
        <v>34</v>
      </c>
      <c r="S19" s="18"/>
      <c r="T19" s="18"/>
      <c r="U19" s="31"/>
      <c r="V19" s="20"/>
      <c r="W19" s="25" t="s">
        <v>131</v>
      </c>
      <c r="X19" s="22" t="s">
        <v>36</v>
      </c>
      <c r="Z19" s="23">
        <v>300000</v>
      </c>
      <c r="AA19" s="23">
        <f t="shared" si="4"/>
        <v>234000</v>
      </c>
    </row>
    <row r="20" spans="1:27" ht="45" x14ac:dyDescent="0.2">
      <c r="A20" s="18" t="s">
        <v>24</v>
      </c>
      <c r="B20" s="116" t="s">
        <v>132</v>
      </c>
      <c r="C20" s="116" t="s">
        <v>133</v>
      </c>
      <c r="D20" s="117" t="str">
        <f t="shared" si="1"/>
        <v>UNID2DB017L01</v>
      </c>
      <c r="E20" s="151" t="s">
        <v>134</v>
      </c>
      <c r="F20" s="151"/>
      <c r="G20" s="118">
        <v>3200000</v>
      </c>
      <c r="H20" s="119">
        <v>0</v>
      </c>
      <c r="I20" s="120">
        <f t="shared" si="0"/>
        <v>2496000</v>
      </c>
      <c r="J20" s="121">
        <v>2019</v>
      </c>
      <c r="K20" s="19" t="s">
        <v>135</v>
      </c>
      <c r="L20" s="19" t="str">
        <f t="shared" si="2"/>
        <v>DB</v>
      </c>
      <c r="M20" s="18" t="s">
        <v>136</v>
      </c>
      <c r="N20" s="18" t="s">
        <v>137</v>
      </c>
      <c r="O20" s="18" t="s">
        <v>32</v>
      </c>
      <c r="P20" s="18" t="s">
        <v>138</v>
      </c>
      <c r="Q20" s="18" t="str">
        <f t="shared" si="3"/>
        <v>D2</v>
      </c>
      <c r="R20" s="18" t="s">
        <v>139</v>
      </c>
      <c r="S20" s="18" t="s">
        <v>69</v>
      </c>
      <c r="T20" s="18" t="s">
        <v>47</v>
      </c>
      <c r="U20" s="18"/>
      <c r="V20" s="20"/>
      <c r="W20" s="21" t="s">
        <v>140</v>
      </c>
      <c r="X20" s="22" t="s">
        <v>36</v>
      </c>
      <c r="Z20" s="23">
        <v>5000000</v>
      </c>
      <c r="AA20" s="23">
        <f t="shared" si="4"/>
        <v>3900000</v>
      </c>
    </row>
    <row r="21" spans="1:27" ht="45" x14ac:dyDescent="0.2">
      <c r="A21" s="18" t="s">
        <v>24</v>
      </c>
      <c r="B21" s="116" t="s">
        <v>132</v>
      </c>
      <c r="C21" s="116" t="s">
        <v>133</v>
      </c>
      <c r="D21" s="117" t="str">
        <f t="shared" si="1"/>
        <v>UNID2DB017L02</v>
      </c>
      <c r="E21" s="152"/>
      <c r="F21" s="152"/>
      <c r="G21" s="118">
        <v>6000000</v>
      </c>
      <c r="H21" s="119">
        <v>0</v>
      </c>
      <c r="I21" s="120">
        <f t="shared" si="0"/>
        <v>4680000</v>
      </c>
      <c r="J21" s="121">
        <v>2020</v>
      </c>
      <c r="K21" s="19" t="s">
        <v>135</v>
      </c>
      <c r="L21" s="19" t="str">
        <f t="shared" si="2"/>
        <v>DB</v>
      </c>
      <c r="M21" s="18" t="s">
        <v>136</v>
      </c>
      <c r="N21" s="18" t="s">
        <v>137</v>
      </c>
      <c r="O21" s="18" t="s">
        <v>32</v>
      </c>
      <c r="P21" s="18" t="s">
        <v>138</v>
      </c>
      <c r="Q21" s="18" t="str">
        <f t="shared" si="3"/>
        <v>D2</v>
      </c>
      <c r="R21" s="18" t="s">
        <v>139</v>
      </c>
      <c r="S21" s="18" t="s">
        <v>69</v>
      </c>
      <c r="T21" s="18" t="s">
        <v>47</v>
      </c>
      <c r="U21" s="18"/>
      <c r="V21" s="20"/>
      <c r="W21" s="25" t="s">
        <v>140</v>
      </c>
      <c r="X21" s="22" t="s">
        <v>141</v>
      </c>
      <c r="Z21" s="23">
        <v>5000000</v>
      </c>
      <c r="AA21" s="23">
        <f t="shared" si="4"/>
        <v>3900000</v>
      </c>
    </row>
    <row r="22" spans="1:27" ht="45" x14ac:dyDescent="0.2">
      <c r="A22" s="18" t="s">
        <v>24</v>
      </c>
      <c r="B22" s="116" t="s">
        <v>132</v>
      </c>
      <c r="C22" s="116" t="s">
        <v>133</v>
      </c>
      <c r="D22" s="117" t="str">
        <f t="shared" si="1"/>
        <v>UNID2DB017L03</v>
      </c>
      <c r="E22" s="152"/>
      <c r="F22" s="152"/>
      <c r="G22" s="118">
        <v>7000000</v>
      </c>
      <c r="H22" s="119">
        <v>0</v>
      </c>
      <c r="I22" s="120">
        <f t="shared" si="0"/>
        <v>5460000</v>
      </c>
      <c r="J22" s="121">
        <v>2021</v>
      </c>
      <c r="K22" s="19" t="s">
        <v>135</v>
      </c>
      <c r="L22" s="19" t="str">
        <f t="shared" si="2"/>
        <v>DB</v>
      </c>
      <c r="M22" s="18" t="s">
        <v>136</v>
      </c>
      <c r="N22" s="18" t="s">
        <v>137</v>
      </c>
      <c r="O22" s="18" t="s">
        <v>32</v>
      </c>
      <c r="P22" s="18" t="s">
        <v>138</v>
      </c>
      <c r="Q22" s="18" t="str">
        <f t="shared" si="3"/>
        <v>D2</v>
      </c>
      <c r="R22" s="18" t="s">
        <v>139</v>
      </c>
      <c r="S22" s="18" t="s">
        <v>69</v>
      </c>
      <c r="T22" s="18" t="s">
        <v>47</v>
      </c>
      <c r="U22" s="18"/>
      <c r="V22" s="20"/>
      <c r="W22" s="21" t="s">
        <v>140</v>
      </c>
      <c r="X22" s="22" t="s">
        <v>142</v>
      </c>
      <c r="Z22" s="23">
        <v>5000000</v>
      </c>
      <c r="AA22" s="23">
        <f t="shared" si="4"/>
        <v>3900000</v>
      </c>
    </row>
    <row r="23" spans="1:27" ht="45" x14ac:dyDescent="0.2">
      <c r="A23" s="18" t="s">
        <v>24</v>
      </c>
      <c r="B23" s="116" t="s">
        <v>132</v>
      </c>
      <c r="C23" s="116" t="s">
        <v>133</v>
      </c>
      <c r="D23" s="117" t="str">
        <f t="shared" si="1"/>
        <v>UNID2DB017L04</v>
      </c>
      <c r="E23" s="153"/>
      <c r="F23" s="153"/>
      <c r="G23" s="118">
        <v>5600000</v>
      </c>
      <c r="H23" s="119">
        <v>0</v>
      </c>
      <c r="I23" s="120">
        <f t="shared" si="0"/>
        <v>4368000</v>
      </c>
      <c r="J23" s="121">
        <v>2022</v>
      </c>
      <c r="K23" s="19" t="s">
        <v>135</v>
      </c>
      <c r="L23" s="19" t="str">
        <f t="shared" si="2"/>
        <v>DB</v>
      </c>
      <c r="M23" s="19" t="s">
        <v>136</v>
      </c>
      <c r="N23" s="18" t="s">
        <v>137</v>
      </c>
      <c r="O23" s="19" t="s">
        <v>32</v>
      </c>
      <c r="P23" s="18" t="s">
        <v>138</v>
      </c>
      <c r="Q23" s="18" t="str">
        <f t="shared" si="3"/>
        <v>D2</v>
      </c>
      <c r="R23" s="18" t="s">
        <v>139</v>
      </c>
      <c r="S23" s="18" t="s">
        <v>69</v>
      </c>
      <c r="T23" s="18" t="s">
        <v>47</v>
      </c>
      <c r="U23" s="18"/>
      <c r="V23" s="20"/>
      <c r="W23" s="25" t="s">
        <v>140</v>
      </c>
      <c r="X23" s="22" t="s">
        <v>143</v>
      </c>
      <c r="Z23" s="23">
        <v>3440000</v>
      </c>
      <c r="AA23" s="23">
        <f t="shared" si="4"/>
        <v>2683200</v>
      </c>
    </row>
    <row r="24" spans="1:27" ht="45" x14ac:dyDescent="0.2">
      <c r="A24" s="18" t="s">
        <v>24</v>
      </c>
      <c r="B24" s="116" t="s">
        <v>144</v>
      </c>
      <c r="C24" s="116" t="s">
        <v>26</v>
      </c>
      <c r="D24" s="117" t="str">
        <f t="shared" si="1"/>
        <v>UNIA3AB018L01</v>
      </c>
      <c r="E24" s="116" t="s">
        <v>145</v>
      </c>
      <c r="F24" s="116" t="s">
        <v>146</v>
      </c>
      <c r="G24" s="118">
        <v>619200</v>
      </c>
      <c r="H24" s="119">
        <v>0</v>
      </c>
      <c r="I24" s="120">
        <f t="shared" si="0"/>
        <v>482976</v>
      </c>
      <c r="J24" s="121">
        <v>2022</v>
      </c>
      <c r="K24" s="19" t="s">
        <v>29</v>
      </c>
      <c r="L24" s="19" t="str">
        <f t="shared" si="2"/>
        <v>AB</v>
      </c>
      <c r="M24" s="18" t="s">
        <v>147</v>
      </c>
      <c r="N24" s="18" t="s">
        <v>82</v>
      </c>
      <c r="O24" s="18" t="s">
        <v>32</v>
      </c>
      <c r="P24" s="18" t="s">
        <v>113</v>
      </c>
      <c r="Q24" s="18" t="str">
        <f t="shared" si="3"/>
        <v>A3</v>
      </c>
      <c r="R24" s="18" t="s">
        <v>95</v>
      </c>
      <c r="S24" s="18"/>
      <c r="T24" s="18"/>
      <c r="U24" s="18"/>
      <c r="V24" s="20"/>
      <c r="W24" s="21" t="s">
        <v>148</v>
      </c>
      <c r="X24" s="22" t="s">
        <v>36</v>
      </c>
      <c r="Z24" s="23"/>
      <c r="AA24" s="23"/>
    </row>
    <row r="25" spans="1:27" ht="45" x14ac:dyDescent="0.2">
      <c r="A25" s="18" t="s">
        <v>24</v>
      </c>
      <c r="B25" s="116" t="s">
        <v>144</v>
      </c>
      <c r="C25" s="116" t="s">
        <v>26</v>
      </c>
      <c r="D25" s="117" t="str">
        <f t="shared" si="1"/>
        <v>UNIA3AB019L01</v>
      </c>
      <c r="E25" s="116" t="s">
        <v>149</v>
      </c>
      <c r="F25" s="116" t="s">
        <v>150</v>
      </c>
      <c r="G25" s="118">
        <v>420000</v>
      </c>
      <c r="H25" s="119">
        <v>0</v>
      </c>
      <c r="I25" s="120">
        <f t="shared" si="0"/>
        <v>327600</v>
      </c>
      <c r="J25" s="121">
        <v>2019</v>
      </c>
      <c r="K25" s="19" t="s">
        <v>29</v>
      </c>
      <c r="L25" s="19" t="str">
        <f t="shared" si="2"/>
        <v>AB</v>
      </c>
      <c r="M25" s="18" t="s">
        <v>147</v>
      </c>
      <c r="N25" s="18" t="s">
        <v>82</v>
      </c>
      <c r="O25" s="18" t="s">
        <v>32</v>
      </c>
      <c r="P25" s="18" t="s">
        <v>113</v>
      </c>
      <c r="Q25" s="18" t="str">
        <f t="shared" si="3"/>
        <v>A3</v>
      </c>
      <c r="R25" s="18" t="s">
        <v>95</v>
      </c>
      <c r="S25" s="18"/>
      <c r="T25" s="18"/>
      <c r="U25" s="18" t="s">
        <v>122</v>
      </c>
      <c r="V25" s="20" t="s">
        <v>123</v>
      </c>
      <c r="W25" s="25" t="s">
        <v>151</v>
      </c>
      <c r="X25" s="22" t="s">
        <v>36</v>
      </c>
      <c r="Z25" s="23"/>
      <c r="AA25" s="23"/>
    </row>
    <row r="26" spans="1:27" ht="45" x14ac:dyDescent="0.2">
      <c r="A26" s="18" t="s">
        <v>24</v>
      </c>
      <c r="B26" s="116" t="s">
        <v>144</v>
      </c>
      <c r="C26" s="116" t="s">
        <v>26</v>
      </c>
      <c r="D26" s="117" t="str">
        <f t="shared" si="1"/>
        <v>UNIA1AC020L01</v>
      </c>
      <c r="E26" s="116" t="s">
        <v>152</v>
      </c>
      <c r="F26" s="116" t="s">
        <v>153</v>
      </c>
      <c r="G26" s="118">
        <v>256800</v>
      </c>
      <c r="H26" s="119">
        <v>0</v>
      </c>
      <c r="I26" s="120">
        <f t="shared" si="0"/>
        <v>200304</v>
      </c>
      <c r="J26" s="121">
        <v>2019</v>
      </c>
      <c r="K26" s="19" t="s">
        <v>52</v>
      </c>
      <c r="L26" s="19" t="str">
        <f t="shared" si="2"/>
        <v>AC</v>
      </c>
      <c r="M26" s="18" t="s">
        <v>53</v>
      </c>
      <c r="N26" s="18" t="s">
        <v>43</v>
      </c>
      <c r="O26" s="18" t="s">
        <v>32</v>
      </c>
      <c r="P26" s="18" t="s">
        <v>54</v>
      </c>
      <c r="Q26" s="18" t="str">
        <f t="shared" si="3"/>
        <v>A1</v>
      </c>
      <c r="R26" s="18" t="s">
        <v>45</v>
      </c>
      <c r="S26" s="18"/>
      <c r="T26" s="18"/>
      <c r="U26" s="18"/>
      <c r="V26" s="20"/>
      <c r="W26" s="21" t="s">
        <v>154</v>
      </c>
      <c r="X26" s="22" t="s">
        <v>36</v>
      </c>
      <c r="Z26" s="23"/>
      <c r="AA26" s="23"/>
    </row>
    <row r="27" spans="1:27" ht="45" x14ac:dyDescent="0.2">
      <c r="A27" s="18" t="s">
        <v>24</v>
      </c>
      <c r="B27" s="116" t="s">
        <v>155</v>
      </c>
      <c r="C27" s="116" t="s">
        <v>26</v>
      </c>
      <c r="D27" s="117" t="str">
        <f t="shared" si="1"/>
        <v>UNIA3AB021L01</v>
      </c>
      <c r="E27" s="131" t="s">
        <v>156</v>
      </c>
      <c r="F27" s="131" t="s">
        <v>156</v>
      </c>
      <c r="G27" s="118">
        <v>120000</v>
      </c>
      <c r="H27" s="126">
        <v>0</v>
      </c>
      <c r="I27" s="120">
        <f t="shared" si="0"/>
        <v>93600</v>
      </c>
      <c r="J27" s="121">
        <v>2019</v>
      </c>
      <c r="K27" s="19" t="s">
        <v>29</v>
      </c>
      <c r="L27" s="19" t="str">
        <f t="shared" si="2"/>
        <v>AB</v>
      </c>
      <c r="M27" s="19" t="s">
        <v>147</v>
      </c>
      <c r="N27" s="27" t="s">
        <v>82</v>
      </c>
      <c r="O27" s="19" t="s">
        <v>32</v>
      </c>
      <c r="P27" s="18" t="s">
        <v>113</v>
      </c>
      <c r="Q27" s="18" t="str">
        <f t="shared" si="3"/>
        <v>A3</v>
      </c>
      <c r="R27" s="18" t="s">
        <v>95</v>
      </c>
      <c r="S27" s="18"/>
      <c r="T27" s="18"/>
      <c r="U27" s="18"/>
      <c r="V27" s="20"/>
      <c r="W27" s="25" t="s">
        <v>157</v>
      </c>
      <c r="X27" s="22" t="s">
        <v>36</v>
      </c>
      <c r="Z27" s="23"/>
      <c r="AA27" s="23"/>
    </row>
    <row r="28" spans="1:27" ht="90" x14ac:dyDescent="0.2">
      <c r="A28" s="26" t="s">
        <v>24</v>
      </c>
      <c r="B28" s="116" t="s">
        <v>158</v>
      </c>
      <c r="C28" s="116" t="s">
        <v>38</v>
      </c>
      <c r="D28" s="117" t="str">
        <f t="shared" si="1"/>
        <v>UNIF4FB022L01</v>
      </c>
      <c r="E28" s="124" t="s">
        <v>159</v>
      </c>
      <c r="F28" s="116" t="s">
        <v>160</v>
      </c>
      <c r="G28" s="118">
        <v>150000</v>
      </c>
      <c r="H28" s="119">
        <v>0</v>
      </c>
      <c r="I28" s="120">
        <f t="shared" si="0"/>
        <v>117000</v>
      </c>
      <c r="J28" s="121">
        <v>2019</v>
      </c>
      <c r="K28" s="19" t="s">
        <v>80</v>
      </c>
      <c r="L28" s="19" t="str">
        <f t="shared" si="2"/>
        <v>FB</v>
      </c>
      <c r="M28" s="19" t="s">
        <v>81</v>
      </c>
      <c r="N28" s="19" t="s">
        <v>82</v>
      </c>
      <c r="O28" s="19" t="s">
        <v>32</v>
      </c>
      <c r="P28" s="19" t="s">
        <v>83</v>
      </c>
      <c r="Q28" s="18" t="str">
        <f t="shared" si="3"/>
        <v>F4</v>
      </c>
      <c r="R28" s="19" t="s">
        <v>84</v>
      </c>
      <c r="S28" s="18" t="s">
        <v>161</v>
      </c>
      <c r="T28" s="18" t="s">
        <v>97</v>
      </c>
      <c r="U28" s="26"/>
      <c r="V28" s="28"/>
      <c r="W28" s="21" t="s">
        <v>162</v>
      </c>
      <c r="X28" s="22" t="s">
        <v>36</v>
      </c>
      <c r="Z28" s="23"/>
      <c r="AA28" s="23"/>
    </row>
    <row r="29" spans="1:27" ht="60" x14ac:dyDescent="0.2">
      <c r="A29" s="18" t="s">
        <v>24</v>
      </c>
      <c r="B29" s="116" t="s">
        <v>163</v>
      </c>
      <c r="C29" s="116" t="s">
        <v>26</v>
      </c>
      <c r="D29" s="117" t="str">
        <f t="shared" si="1"/>
        <v>UNIA1AC024L01</v>
      </c>
      <c r="E29" s="116" t="s">
        <v>164</v>
      </c>
      <c r="F29" s="116" t="s">
        <v>165</v>
      </c>
      <c r="G29" s="118">
        <v>555000</v>
      </c>
      <c r="H29" s="119">
        <v>0</v>
      </c>
      <c r="I29" s="120">
        <f t="shared" si="0"/>
        <v>432900</v>
      </c>
      <c r="J29" s="121">
        <v>2022</v>
      </c>
      <c r="K29" s="19" t="s">
        <v>52</v>
      </c>
      <c r="L29" s="19" t="str">
        <f t="shared" si="2"/>
        <v>AC</v>
      </c>
      <c r="M29" s="18" t="s">
        <v>166</v>
      </c>
      <c r="N29" s="18" t="s">
        <v>167</v>
      </c>
      <c r="O29" s="18" t="s">
        <v>32</v>
      </c>
      <c r="P29" s="18" t="s">
        <v>168</v>
      </c>
      <c r="Q29" s="18" t="str">
        <f t="shared" si="3"/>
        <v>A1</v>
      </c>
      <c r="R29" s="18" t="s">
        <v>169</v>
      </c>
      <c r="S29" s="18"/>
      <c r="T29" s="18"/>
      <c r="U29" s="18"/>
      <c r="V29" s="20" t="s">
        <v>123</v>
      </c>
      <c r="W29" s="21" t="s">
        <v>170</v>
      </c>
      <c r="X29" s="22" t="s">
        <v>36</v>
      </c>
      <c r="Z29" s="23">
        <v>555000</v>
      </c>
      <c r="AA29" s="23">
        <f t="shared" si="4"/>
        <v>432900</v>
      </c>
    </row>
    <row r="30" spans="1:27" ht="45" x14ac:dyDescent="0.2">
      <c r="A30" s="18" t="s">
        <v>24</v>
      </c>
      <c r="B30" s="116" t="s">
        <v>171</v>
      </c>
      <c r="C30" s="116" t="s">
        <v>26</v>
      </c>
      <c r="D30" s="117" t="str">
        <f t="shared" si="1"/>
        <v>UNIA3AA025L01</v>
      </c>
      <c r="E30" s="116" t="s">
        <v>172</v>
      </c>
      <c r="F30" s="116" t="s">
        <v>173</v>
      </c>
      <c r="G30" s="118">
        <v>115000</v>
      </c>
      <c r="H30" s="119">
        <v>0</v>
      </c>
      <c r="I30" s="120">
        <f t="shared" si="0"/>
        <v>89700</v>
      </c>
      <c r="J30" s="121">
        <v>2019</v>
      </c>
      <c r="K30" s="19" t="s">
        <v>74</v>
      </c>
      <c r="L30" s="19" t="str">
        <f t="shared" si="2"/>
        <v>AA</v>
      </c>
      <c r="M30" s="18" t="s">
        <v>112</v>
      </c>
      <c r="N30" s="18" t="s">
        <v>95</v>
      </c>
      <c r="O30" s="18" t="s">
        <v>32</v>
      </c>
      <c r="P30" s="18" t="s">
        <v>113</v>
      </c>
      <c r="Q30" s="18" t="str">
        <f t="shared" si="3"/>
        <v>A3</v>
      </c>
      <c r="R30" s="18" t="s">
        <v>95</v>
      </c>
      <c r="S30" s="18"/>
      <c r="T30" s="18"/>
      <c r="U30" s="18" t="s">
        <v>122</v>
      </c>
      <c r="V30" s="20" t="s">
        <v>123</v>
      </c>
      <c r="W30" s="25" t="s">
        <v>174</v>
      </c>
      <c r="X30" s="22" t="s">
        <v>36</v>
      </c>
      <c r="Z30" s="23">
        <v>115000</v>
      </c>
      <c r="AA30" s="23">
        <f t="shared" si="4"/>
        <v>89700</v>
      </c>
    </row>
    <row r="31" spans="1:27" ht="45" x14ac:dyDescent="0.2">
      <c r="A31" s="18" t="s">
        <v>24</v>
      </c>
      <c r="B31" s="116" t="s">
        <v>175</v>
      </c>
      <c r="C31" s="116" t="s">
        <v>26</v>
      </c>
      <c r="D31" s="117" t="str">
        <f t="shared" si="1"/>
        <v>UNIA3AA026L01</v>
      </c>
      <c r="E31" s="116" t="s">
        <v>176</v>
      </c>
      <c r="F31" s="116" t="s">
        <v>177</v>
      </c>
      <c r="G31" s="118">
        <v>190000</v>
      </c>
      <c r="H31" s="119">
        <v>0</v>
      </c>
      <c r="I31" s="120">
        <f t="shared" si="0"/>
        <v>148200</v>
      </c>
      <c r="J31" s="121">
        <v>2019</v>
      </c>
      <c r="K31" s="19" t="s">
        <v>74</v>
      </c>
      <c r="L31" s="19" t="str">
        <f t="shared" si="2"/>
        <v>AA</v>
      </c>
      <c r="M31" s="18" t="s">
        <v>112</v>
      </c>
      <c r="N31" s="18" t="s">
        <v>95</v>
      </c>
      <c r="O31" s="18" t="s">
        <v>32</v>
      </c>
      <c r="P31" s="18" t="s">
        <v>113</v>
      </c>
      <c r="Q31" s="18" t="str">
        <f t="shared" si="3"/>
        <v>A3</v>
      </c>
      <c r="R31" s="18" t="s">
        <v>95</v>
      </c>
      <c r="S31" s="18"/>
      <c r="T31" s="18"/>
      <c r="U31" s="18" t="s">
        <v>122</v>
      </c>
      <c r="V31" s="20" t="s">
        <v>123</v>
      </c>
      <c r="W31" s="21" t="s">
        <v>178</v>
      </c>
      <c r="X31" s="22" t="s">
        <v>36</v>
      </c>
      <c r="Z31" s="23">
        <v>190000</v>
      </c>
      <c r="AA31" s="23">
        <f t="shared" si="4"/>
        <v>148200</v>
      </c>
    </row>
    <row r="32" spans="1:27" ht="45" x14ac:dyDescent="0.2">
      <c r="A32" s="18" t="s">
        <v>24</v>
      </c>
      <c r="B32" s="116" t="s">
        <v>179</v>
      </c>
      <c r="C32" s="116" t="s">
        <v>26</v>
      </c>
      <c r="D32" s="117" t="str">
        <f t="shared" si="1"/>
        <v>UNIA3AA027L01</v>
      </c>
      <c r="E32" s="116" t="s">
        <v>180</v>
      </c>
      <c r="F32" s="116" t="s">
        <v>181</v>
      </c>
      <c r="G32" s="118">
        <v>130000</v>
      </c>
      <c r="H32" s="119">
        <v>0</v>
      </c>
      <c r="I32" s="120">
        <f t="shared" si="0"/>
        <v>101400</v>
      </c>
      <c r="J32" s="121">
        <v>2022</v>
      </c>
      <c r="K32" s="19" t="s">
        <v>74</v>
      </c>
      <c r="L32" s="19" t="str">
        <f t="shared" si="2"/>
        <v>AA</v>
      </c>
      <c r="M32" s="18" t="s">
        <v>112</v>
      </c>
      <c r="N32" s="18" t="s">
        <v>95</v>
      </c>
      <c r="O32" s="18" t="s">
        <v>32</v>
      </c>
      <c r="P32" s="18" t="s">
        <v>113</v>
      </c>
      <c r="Q32" s="18" t="str">
        <f t="shared" si="3"/>
        <v>A3</v>
      </c>
      <c r="R32" s="18" t="s">
        <v>95</v>
      </c>
      <c r="S32" s="18"/>
      <c r="T32" s="18"/>
      <c r="U32" s="18"/>
      <c r="V32" s="20"/>
      <c r="W32" s="25" t="s">
        <v>182</v>
      </c>
      <c r="X32" s="22" t="s">
        <v>36</v>
      </c>
      <c r="Z32" s="23">
        <v>130000</v>
      </c>
      <c r="AA32" s="23">
        <f t="shared" si="4"/>
        <v>101400</v>
      </c>
    </row>
    <row r="33" spans="1:27" ht="42.75" x14ac:dyDescent="0.2">
      <c r="A33" s="18" t="s">
        <v>24</v>
      </c>
      <c r="B33" s="116" t="s">
        <v>183</v>
      </c>
      <c r="C33" s="116" t="s">
        <v>38</v>
      </c>
      <c r="D33" s="117" t="str">
        <f t="shared" si="1"/>
        <v>UNIF2FC028L01</v>
      </c>
      <c r="E33" s="131" t="s">
        <v>184</v>
      </c>
      <c r="F33" s="131" t="s">
        <v>184</v>
      </c>
      <c r="G33" s="118">
        <v>230000</v>
      </c>
      <c r="H33" s="119">
        <v>0</v>
      </c>
      <c r="I33" s="120">
        <f t="shared" si="0"/>
        <v>179400</v>
      </c>
      <c r="J33" s="121">
        <v>2022</v>
      </c>
      <c r="K33" s="19" t="s">
        <v>41</v>
      </c>
      <c r="L33" s="19" t="str">
        <f t="shared" si="2"/>
        <v>FC</v>
      </c>
      <c r="M33" s="18" t="s">
        <v>42</v>
      </c>
      <c r="N33" s="18" t="s">
        <v>43</v>
      </c>
      <c r="O33" s="18" t="s">
        <v>32</v>
      </c>
      <c r="P33" s="18" t="s">
        <v>44</v>
      </c>
      <c r="Q33" s="18" t="str">
        <f t="shared" si="3"/>
        <v>F2</v>
      </c>
      <c r="R33" s="18" t="s">
        <v>45</v>
      </c>
      <c r="S33" s="18" t="s">
        <v>185</v>
      </c>
      <c r="T33" s="18" t="s">
        <v>186</v>
      </c>
      <c r="U33" s="33"/>
      <c r="V33" s="20"/>
      <c r="W33" s="21" t="s">
        <v>187</v>
      </c>
      <c r="X33" s="22" t="s">
        <v>36</v>
      </c>
      <c r="Z33" s="23">
        <v>230000</v>
      </c>
      <c r="AA33" s="23">
        <f t="shared" si="4"/>
        <v>179400</v>
      </c>
    </row>
    <row r="34" spans="1:27" ht="75" x14ac:dyDescent="0.2">
      <c r="A34" s="18" t="s">
        <v>24</v>
      </c>
      <c r="B34" s="116" t="s">
        <v>188</v>
      </c>
      <c r="C34" s="116" t="s">
        <v>26</v>
      </c>
      <c r="D34" s="117" t="str">
        <f t="shared" si="1"/>
        <v>UNIA3AA029L01</v>
      </c>
      <c r="E34" s="116" t="s">
        <v>189</v>
      </c>
      <c r="F34" s="116" t="s">
        <v>190</v>
      </c>
      <c r="G34" s="118">
        <v>400000</v>
      </c>
      <c r="H34" s="119">
        <v>0</v>
      </c>
      <c r="I34" s="120">
        <f t="shared" si="0"/>
        <v>312000</v>
      </c>
      <c r="J34" s="121">
        <v>2022</v>
      </c>
      <c r="K34" s="19" t="s">
        <v>74</v>
      </c>
      <c r="L34" s="19" t="str">
        <f t="shared" si="2"/>
        <v>AA</v>
      </c>
      <c r="M34" s="18" t="s">
        <v>112</v>
      </c>
      <c r="N34" s="18" t="s">
        <v>95</v>
      </c>
      <c r="O34" s="18" t="s">
        <v>32</v>
      </c>
      <c r="P34" s="18" t="s">
        <v>113</v>
      </c>
      <c r="Q34" s="18" t="str">
        <f t="shared" si="3"/>
        <v>A3</v>
      </c>
      <c r="R34" s="18" t="s">
        <v>95</v>
      </c>
      <c r="S34" s="18"/>
      <c r="T34" s="18"/>
      <c r="U34" s="18"/>
      <c r="V34" s="20"/>
      <c r="W34" s="25" t="s">
        <v>191</v>
      </c>
      <c r="X34" s="22" t="s">
        <v>36</v>
      </c>
      <c r="Z34" s="23">
        <v>400000</v>
      </c>
      <c r="AA34" s="23">
        <f t="shared" si="4"/>
        <v>312000</v>
      </c>
    </row>
    <row r="35" spans="1:27" ht="75" x14ac:dyDescent="0.2">
      <c r="A35" s="18" t="s">
        <v>24</v>
      </c>
      <c r="B35" s="116" t="s">
        <v>188</v>
      </c>
      <c r="C35" s="116" t="s">
        <v>133</v>
      </c>
      <c r="D35" s="117" t="str">
        <f t="shared" si="1"/>
        <v>UNID2DB030L01</v>
      </c>
      <c r="E35" s="116" t="s">
        <v>192</v>
      </c>
      <c r="F35" s="116" t="s">
        <v>193</v>
      </c>
      <c r="G35" s="118">
        <v>400000</v>
      </c>
      <c r="H35" s="119">
        <v>0</v>
      </c>
      <c r="I35" s="120">
        <f t="shared" si="0"/>
        <v>312000</v>
      </c>
      <c r="J35" s="121">
        <v>2020</v>
      </c>
      <c r="K35" s="19" t="s">
        <v>135</v>
      </c>
      <c r="L35" s="19" t="str">
        <f t="shared" si="2"/>
        <v>DB</v>
      </c>
      <c r="M35" s="19" t="s">
        <v>136</v>
      </c>
      <c r="N35" s="19" t="s">
        <v>137</v>
      </c>
      <c r="O35" s="19" t="s">
        <v>32</v>
      </c>
      <c r="P35" s="18" t="s">
        <v>138</v>
      </c>
      <c r="Q35" s="18" t="str">
        <f t="shared" si="3"/>
        <v>D2</v>
      </c>
      <c r="R35" s="18" t="s">
        <v>139</v>
      </c>
      <c r="S35" s="18" t="s">
        <v>194</v>
      </c>
      <c r="T35" s="18" t="s">
        <v>97</v>
      </c>
      <c r="U35" s="18" t="s">
        <v>195</v>
      </c>
      <c r="V35" s="20" t="s">
        <v>123</v>
      </c>
      <c r="W35" s="21" t="s">
        <v>196</v>
      </c>
      <c r="X35" s="22" t="s">
        <v>36</v>
      </c>
      <c r="Z35" s="23">
        <v>400000</v>
      </c>
      <c r="AA35" s="23">
        <f t="shared" si="4"/>
        <v>312000</v>
      </c>
    </row>
    <row r="36" spans="1:27" ht="75" x14ac:dyDescent="0.2">
      <c r="A36" s="18" t="s">
        <v>24</v>
      </c>
      <c r="B36" s="116" t="s">
        <v>188</v>
      </c>
      <c r="C36" s="116" t="s">
        <v>38</v>
      </c>
      <c r="D36" s="117" t="str">
        <f t="shared" si="1"/>
        <v>UNIF4FA031L01</v>
      </c>
      <c r="E36" s="116" t="s">
        <v>197</v>
      </c>
      <c r="F36" s="116" t="s">
        <v>198</v>
      </c>
      <c r="G36" s="118">
        <v>600000</v>
      </c>
      <c r="H36" s="119">
        <v>0</v>
      </c>
      <c r="I36" s="120">
        <f t="shared" si="0"/>
        <v>468000</v>
      </c>
      <c r="J36" s="121">
        <v>2022</v>
      </c>
      <c r="K36" s="19" t="s">
        <v>93</v>
      </c>
      <c r="L36" s="19" t="str">
        <f t="shared" si="2"/>
        <v>FA</v>
      </c>
      <c r="M36" s="18" t="s">
        <v>94</v>
      </c>
      <c r="N36" s="18" t="s">
        <v>95</v>
      </c>
      <c r="O36" s="18" t="s">
        <v>32</v>
      </c>
      <c r="P36" s="18" t="s">
        <v>83</v>
      </c>
      <c r="Q36" s="18" t="str">
        <f t="shared" si="3"/>
        <v>F4</v>
      </c>
      <c r="R36" s="18" t="s">
        <v>84</v>
      </c>
      <c r="S36" s="18" t="s">
        <v>194</v>
      </c>
      <c r="T36" s="18" t="s">
        <v>97</v>
      </c>
      <c r="U36" s="18"/>
      <c r="V36" s="20"/>
      <c r="W36" s="25" t="s">
        <v>199</v>
      </c>
      <c r="X36" s="22" t="s">
        <v>36</v>
      </c>
      <c r="Z36" s="23">
        <v>600000</v>
      </c>
      <c r="AA36" s="23">
        <f t="shared" si="4"/>
        <v>468000</v>
      </c>
    </row>
    <row r="37" spans="1:27" ht="45" x14ac:dyDescent="0.2">
      <c r="A37" s="18" t="s">
        <v>24</v>
      </c>
      <c r="B37" s="116" t="s">
        <v>200</v>
      </c>
      <c r="C37" s="116" t="s">
        <v>26</v>
      </c>
      <c r="D37" s="117" t="str">
        <f t="shared" si="1"/>
        <v>UNIA3AA032L01</v>
      </c>
      <c r="E37" s="116" t="s">
        <v>201</v>
      </c>
      <c r="F37" s="116" t="s">
        <v>202</v>
      </c>
      <c r="G37" s="118">
        <v>828000</v>
      </c>
      <c r="H37" s="119">
        <v>0</v>
      </c>
      <c r="I37" s="120">
        <f t="shared" si="0"/>
        <v>645840</v>
      </c>
      <c r="J37" s="121">
        <v>2020</v>
      </c>
      <c r="K37" s="19" t="s">
        <v>74</v>
      </c>
      <c r="L37" s="19" t="str">
        <f t="shared" si="2"/>
        <v>AA</v>
      </c>
      <c r="M37" s="18" t="s">
        <v>112</v>
      </c>
      <c r="N37" s="18" t="s">
        <v>95</v>
      </c>
      <c r="O37" s="18" t="s">
        <v>32</v>
      </c>
      <c r="P37" s="18" t="s">
        <v>113</v>
      </c>
      <c r="Q37" s="18" t="str">
        <f t="shared" si="3"/>
        <v>A3</v>
      </c>
      <c r="R37" s="18" t="s">
        <v>95</v>
      </c>
      <c r="S37" s="18"/>
      <c r="T37" s="18"/>
      <c r="U37" s="18" t="s">
        <v>122</v>
      </c>
      <c r="V37" s="20" t="s">
        <v>123</v>
      </c>
      <c r="W37" s="21" t="s">
        <v>203</v>
      </c>
      <c r="X37" s="22" t="s">
        <v>36</v>
      </c>
      <c r="Z37" s="23">
        <v>828000</v>
      </c>
      <c r="AA37" s="23">
        <f t="shared" si="4"/>
        <v>645840</v>
      </c>
    </row>
    <row r="38" spans="1:27" ht="45" x14ac:dyDescent="0.2">
      <c r="A38" s="18" t="s">
        <v>24</v>
      </c>
      <c r="B38" s="116" t="s">
        <v>200</v>
      </c>
      <c r="C38" s="116" t="s">
        <v>26</v>
      </c>
      <c r="D38" s="117" t="str">
        <f t="shared" si="1"/>
        <v>UNIA3AB033L01</v>
      </c>
      <c r="E38" s="116" t="s">
        <v>204</v>
      </c>
      <c r="F38" s="116" t="s">
        <v>205</v>
      </c>
      <c r="G38" s="118">
        <v>288000</v>
      </c>
      <c r="H38" s="119">
        <v>0</v>
      </c>
      <c r="I38" s="120">
        <f t="shared" si="0"/>
        <v>224640</v>
      </c>
      <c r="J38" s="121">
        <v>2022</v>
      </c>
      <c r="K38" s="19" t="s">
        <v>29</v>
      </c>
      <c r="L38" s="19" t="str">
        <f t="shared" si="2"/>
        <v>AB</v>
      </c>
      <c r="M38" s="19" t="s">
        <v>147</v>
      </c>
      <c r="N38" s="19" t="s">
        <v>82</v>
      </c>
      <c r="O38" s="19" t="s">
        <v>32</v>
      </c>
      <c r="P38" s="18" t="s">
        <v>113</v>
      </c>
      <c r="Q38" s="18" t="str">
        <f t="shared" si="3"/>
        <v>A3</v>
      </c>
      <c r="R38" s="18" t="s">
        <v>95</v>
      </c>
      <c r="S38" s="18"/>
      <c r="T38" s="18"/>
      <c r="U38" s="18" t="s">
        <v>122</v>
      </c>
      <c r="V38" s="20" t="s">
        <v>123</v>
      </c>
      <c r="W38" s="25" t="s">
        <v>206</v>
      </c>
      <c r="X38" s="22" t="s">
        <v>36</v>
      </c>
      <c r="Z38" s="23">
        <v>288000</v>
      </c>
      <c r="AA38" s="23">
        <f t="shared" si="4"/>
        <v>224640</v>
      </c>
    </row>
    <row r="39" spans="1:27" ht="45" x14ac:dyDescent="0.2">
      <c r="A39" s="26" t="s">
        <v>24</v>
      </c>
      <c r="B39" s="122" t="s">
        <v>207</v>
      </c>
      <c r="C39" s="122" t="s">
        <v>38</v>
      </c>
      <c r="D39" s="117" t="str">
        <f t="shared" si="1"/>
        <v>UNID3TA034L01</v>
      </c>
      <c r="E39" s="122" t="s">
        <v>208</v>
      </c>
      <c r="F39" s="122" t="s">
        <v>209</v>
      </c>
      <c r="G39" s="123">
        <v>60000</v>
      </c>
      <c r="H39" s="126">
        <v>0</v>
      </c>
      <c r="I39" s="120">
        <f t="shared" si="0"/>
        <v>46800</v>
      </c>
      <c r="J39" s="121">
        <v>2020</v>
      </c>
      <c r="K39" s="27" t="s">
        <v>59</v>
      </c>
      <c r="L39" s="19" t="s">
        <v>60</v>
      </c>
      <c r="M39" s="27" t="s">
        <v>59</v>
      </c>
      <c r="N39" s="27" t="s">
        <v>59</v>
      </c>
      <c r="O39" s="26" t="s">
        <v>32</v>
      </c>
      <c r="P39" s="27" t="s">
        <v>210</v>
      </c>
      <c r="Q39" s="18" t="str">
        <f t="shared" si="3"/>
        <v>D3</v>
      </c>
      <c r="R39" s="27" t="s">
        <v>211</v>
      </c>
      <c r="S39" s="18" t="s">
        <v>212</v>
      </c>
      <c r="T39" s="18" t="s">
        <v>103</v>
      </c>
      <c r="U39" s="26"/>
      <c r="V39" s="28"/>
      <c r="W39" s="21" t="s">
        <v>213</v>
      </c>
      <c r="X39" s="22" t="s">
        <v>36</v>
      </c>
      <c r="Z39" s="29">
        <v>60000</v>
      </c>
      <c r="AA39" s="23">
        <f t="shared" si="4"/>
        <v>46800</v>
      </c>
    </row>
    <row r="40" spans="1:27" ht="45" x14ac:dyDescent="0.2">
      <c r="A40" s="18" t="s">
        <v>24</v>
      </c>
      <c r="B40" s="116" t="s">
        <v>214</v>
      </c>
      <c r="C40" s="116" t="s">
        <v>38</v>
      </c>
      <c r="D40" s="117" t="str">
        <f t="shared" si="1"/>
        <v>UNIF2FB035L01</v>
      </c>
      <c r="E40" s="116" t="s">
        <v>215</v>
      </c>
      <c r="F40" s="116" t="s">
        <v>215</v>
      </c>
      <c r="G40" s="118">
        <v>550000</v>
      </c>
      <c r="H40" s="119">
        <v>0</v>
      </c>
      <c r="I40" s="120">
        <f t="shared" si="0"/>
        <v>429000</v>
      </c>
      <c r="J40" s="121">
        <v>2022</v>
      </c>
      <c r="K40" s="19" t="s">
        <v>80</v>
      </c>
      <c r="L40" s="19" t="str">
        <f t="shared" si="2"/>
        <v>FB</v>
      </c>
      <c r="M40" s="19" t="s">
        <v>216</v>
      </c>
      <c r="N40" s="19" t="s">
        <v>217</v>
      </c>
      <c r="O40" s="18" t="s">
        <v>32</v>
      </c>
      <c r="P40" s="18" t="s">
        <v>44</v>
      </c>
      <c r="Q40" s="18" t="str">
        <f t="shared" si="3"/>
        <v>F2</v>
      </c>
      <c r="R40" s="18" t="s">
        <v>45</v>
      </c>
      <c r="S40" s="18" t="s">
        <v>218</v>
      </c>
      <c r="T40" s="18" t="s">
        <v>47</v>
      </c>
      <c r="U40" s="18" t="s">
        <v>122</v>
      </c>
      <c r="V40" s="20" t="s">
        <v>123</v>
      </c>
      <c r="W40" s="25" t="s">
        <v>219</v>
      </c>
      <c r="X40" s="22" t="s">
        <v>36</v>
      </c>
      <c r="Z40" s="23">
        <v>550000</v>
      </c>
      <c r="AA40" s="23">
        <f t="shared" si="4"/>
        <v>429000</v>
      </c>
    </row>
    <row r="41" spans="1:27" ht="45" x14ac:dyDescent="0.2">
      <c r="A41" s="18" t="s">
        <v>24</v>
      </c>
      <c r="B41" s="116" t="s">
        <v>220</v>
      </c>
      <c r="C41" s="116" t="s">
        <v>38</v>
      </c>
      <c r="D41" s="117" t="str">
        <f t="shared" si="1"/>
        <v>UNIF1TA036L01</v>
      </c>
      <c r="E41" s="116" t="s">
        <v>221</v>
      </c>
      <c r="F41" s="116" t="s">
        <v>222</v>
      </c>
      <c r="G41" s="118">
        <v>63000</v>
      </c>
      <c r="H41" s="126">
        <v>0</v>
      </c>
      <c r="I41" s="120">
        <f t="shared" si="0"/>
        <v>49140</v>
      </c>
      <c r="J41" s="121">
        <v>2018</v>
      </c>
      <c r="K41" s="19" t="s">
        <v>59</v>
      </c>
      <c r="L41" s="19" t="s">
        <v>60</v>
      </c>
      <c r="M41" s="18" t="s">
        <v>59</v>
      </c>
      <c r="N41" s="18" t="s">
        <v>59</v>
      </c>
      <c r="O41" s="18" t="s">
        <v>32</v>
      </c>
      <c r="P41" s="27" t="s">
        <v>61</v>
      </c>
      <c r="Q41" s="18" t="str">
        <f t="shared" si="3"/>
        <v>F1</v>
      </c>
      <c r="R41" s="27" t="s">
        <v>62</v>
      </c>
      <c r="S41" s="18" t="s">
        <v>69</v>
      </c>
      <c r="T41" s="18" t="s">
        <v>47</v>
      </c>
      <c r="U41" s="18"/>
      <c r="V41" s="20"/>
      <c r="W41" s="21" t="s">
        <v>223</v>
      </c>
      <c r="X41" s="22" t="s">
        <v>36</v>
      </c>
      <c r="Z41" s="23">
        <v>63000</v>
      </c>
      <c r="AA41" s="23">
        <f t="shared" si="4"/>
        <v>49140</v>
      </c>
    </row>
    <row r="42" spans="1:27" ht="45" x14ac:dyDescent="0.2">
      <c r="A42" s="18" t="s">
        <v>24</v>
      </c>
      <c r="B42" s="116" t="s">
        <v>224</v>
      </c>
      <c r="C42" s="116" t="s">
        <v>38</v>
      </c>
      <c r="D42" s="117" t="str">
        <f t="shared" si="1"/>
        <v>UNIF4FB037L01</v>
      </c>
      <c r="E42" s="116" t="s">
        <v>225</v>
      </c>
      <c r="F42" s="116" t="s">
        <v>226</v>
      </c>
      <c r="G42" s="118">
        <v>200000</v>
      </c>
      <c r="H42" s="119">
        <v>0</v>
      </c>
      <c r="I42" s="120">
        <f t="shared" si="0"/>
        <v>156000</v>
      </c>
      <c r="J42" s="121">
        <v>2019</v>
      </c>
      <c r="K42" s="19" t="s">
        <v>80</v>
      </c>
      <c r="L42" s="19" t="str">
        <f t="shared" si="2"/>
        <v>FB</v>
      </c>
      <c r="M42" s="19" t="s">
        <v>81</v>
      </c>
      <c r="N42" s="19" t="s">
        <v>82</v>
      </c>
      <c r="O42" s="18" t="s">
        <v>32</v>
      </c>
      <c r="P42" s="19" t="s">
        <v>83</v>
      </c>
      <c r="Q42" s="18" t="str">
        <f t="shared" si="3"/>
        <v>F4</v>
      </c>
      <c r="R42" s="19" t="s">
        <v>84</v>
      </c>
      <c r="S42" s="18" t="s">
        <v>227</v>
      </c>
      <c r="T42" s="18" t="s">
        <v>228</v>
      </c>
      <c r="U42" s="18" t="s">
        <v>122</v>
      </c>
      <c r="V42" s="20" t="s">
        <v>123</v>
      </c>
      <c r="W42" s="25" t="s">
        <v>229</v>
      </c>
      <c r="X42" s="22" t="s">
        <v>36</v>
      </c>
      <c r="Z42" s="23">
        <v>200000</v>
      </c>
      <c r="AA42" s="23">
        <f t="shared" si="4"/>
        <v>156000</v>
      </c>
    </row>
    <row r="43" spans="1:27" ht="60" x14ac:dyDescent="0.2">
      <c r="A43" s="18" t="s">
        <v>24</v>
      </c>
      <c r="B43" s="116" t="s">
        <v>230</v>
      </c>
      <c r="C43" s="116" t="s">
        <v>38</v>
      </c>
      <c r="D43" s="117" t="str">
        <f t="shared" si="1"/>
        <v>UNIF2FB038L01</v>
      </c>
      <c r="E43" s="116" t="s">
        <v>231</v>
      </c>
      <c r="F43" s="116" t="s">
        <v>232</v>
      </c>
      <c r="G43" s="118">
        <v>120000</v>
      </c>
      <c r="H43" s="119">
        <v>0</v>
      </c>
      <c r="I43" s="120">
        <f t="shared" si="0"/>
        <v>93600</v>
      </c>
      <c r="J43" s="121">
        <v>2022</v>
      </c>
      <c r="K43" s="19" t="s">
        <v>80</v>
      </c>
      <c r="L43" s="19" t="str">
        <f t="shared" si="2"/>
        <v>FB</v>
      </c>
      <c r="M43" s="19" t="s">
        <v>216</v>
      </c>
      <c r="N43" s="19" t="s">
        <v>217</v>
      </c>
      <c r="O43" s="19" t="s">
        <v>32</v>
      </c>
      <c r="P43" s="18" t="s">
        <v>44</v>
      </c>
      <c r="Q43" s="18" t="str">
        <f t="shared" si="3"/>
        <v>F2</v>
      </c>
      <c r="R43" s="18" t="s">
        <v>45</v>
      </c>
      <c r="S43" s="18" t="s">
        <v>233</v>
      </c>
      <c r="T43" s="18" t="s">
        <v>47</v>
      </c>
      <c r="U43" s="18"/>
      <c r="V43" s="20"/>
      <c r="W43" s="21" t="s">
        <v>234</v>
      </c>
      <c r="X43" s="22" t="s">
        <v>36</v>
      </c>
      <c r="Z43" s="23">
        <v>120000</v>
      </c>
      <c r="AA43" s="23">
        <f t="shared" si="4"/>
        <v>93600</v>
      </c>
    </row>
    <row r="44" spans="1:27" ht="75" x14ac:dyDescent="0.2">
      <c r="A44" s="18" t="s">
        <v>24</v>
      </c>
      <c r="B44" s="116" t="s">
        <v>235</v>
      </c>
      <c r="C44" s="116" t="s">
        <v>38</v>
      </c>
      <c r="D44" s="117" t="str">
        <f t="shared" si="1"/>
        <v>UNIF2FC039L01</v>
      </c>
      <c r="E44" s="116" t="s">
        <v>236</v>
      </c>
      <c r="F44" s="116" t="s">
        <v>237</v>
      </c>
      <c r="G44" s="118">
        <v>200000</v>
      </c>
      <c r="H44" s="119">
        <v>0</v>
      </c>
      <c r="I44" s="120">
        <f t="shared" si="0"/>
        <v>156000</v>
      </c>
      <c r="J44" s="121">
        <v>2020</v>
      </c>
      <c r="K44" s="19" t="s">
        <v>41</v>
      </c>
      <c r="L44" s="19" t="str">
        <f t="shared" si="2"/>
        <v>FC</v>
      </c>
      <c r="M44" s="18" t="s">
        <v>42</v>
      </c>
      <c r="N44" s="18" t="s">
        <v>43</v>
      </c>
      <c r="O44" s="18" t="s">
        <v>32</v>
      </c>
      <c r="P44" s="18" t="s">
        <v>44</v>
      </c>
      <c r="Q44" s="18" t="str">
        <f t="shared" si="3"/>
        <v>F2</v>
      </c>
      <c r="R44" s="18" t="s">
        <v>45</v>
      </c>
      <c r="S44" s="18" t="s">
        <v>238</v>
      </c>
      <c r="T44" s="18" t="s">
        <v>47</v>
      </c>
      <c r="U44" s="18" t="s">
        <v>122</v>
      </c>
      <c r="V44" s="20" t="s">
        <v>123</v>
      </c>
      <c r="W44" s="25" t="s">
        <v>239</v>
      </c>
      <c r="X44" s="22" t="s">
        <v>36</v>
      </c>
      <c r="Z44" s="23">
        <v>200000</v>
      </c>
      <c r="AA44" s="23">
        <f t="shared" si="4"/>
        <v>156000</v>
      </c>
    </row>
    <row r="45" spans="1:27" ht="45" x14ac:dyDescent="0.2">
      <c r="A45" s="18" t="s">
        <v>24</v>
      </c>
      <c r="B45" s="116" t="s">
        <v>240</v>
      </c>
      <c r="C45" s="116" t="s">
        <v>133</v>
      </c>
      <c r="D45" s="117" t="str">
        <f t="shared" si="1"/>
        <v>UNID2DB040L01</v>
      </c>
      <c r="E45" s="116" t="s">
        <v>241</v>
      </c>
      <c r="F45" s="116" t="s">
        <v>241</v>
      </c>
      <c r="G45" s="118">
        <v>400000</v>
      </c>
      <c r="H45" s="119">
        <v>0</v>
      </c>
      <c r="I45" s="120">
        <f t="shared" si="0"/>
        <v>312000</v>
      </c>
      <c r="J45" s="121">
        <v>2020</v>
      </c>
      <c r="K45" s="19" t="s">
        <v>135</v>
      </c>
      <c r="L45" s="19" t="str">
        <f t="shared" si="2"/>
        <v>DB</v>
      </c>
      <c r="M45" s="19" t="s">
        <v>136</v>
      </c>
      <c r="N45" s="19" t="s">
        <v>137</v>
      </c>
      <c r="O45" s="18" t="s">
        <v>32</v>
      </c>
      <c r="P45" s="18" t="s">
        <v>138</v>
      </c>
      <c r="Q45" s="18" t="str">
        <f t="shared" si="3"/>
        <v>D2</v>
      </c>
      <c r="R45" s="18" t="s">
        <v>139</v>
      </c>
      <c r="S45" s="18" t="s">
        <v>242</v>
      </c>
      <c r="T45" s="18" t="s">
        <v>47</v>
      </c>
      <c r="U45" s="18"/>
      <c r="V45" s="20"/>
      <c r="W45" s="21" t="s">
        <v>243</v>
      </c>
      <c r="X45" s="22" t="s">
        <v>36</v>
      </c>
      <c r="Z45" s="23">
        <v>400000</v>
      </c>
      <c r="AA45" s="23">
        <f t="shared" si="4"/>
        <v>312000</v>
      </c>
    </row>
    <row r="46" spans="1:27" ht="45" x14ac:dyDescent="0.2">
      <c r="A46" s="18" t="s">
        <v>24</v>
      </c>
      <c r="B46" s="116" t="s">
        <v>244</v>
      </c>
      <c r="C46" s="116" t="s">
        <v>26</v>
      </c>
      <c r="D46" s="117" t="str">
        <f t="shared" si="1"/>
        <v>UNIA3AA041L01</v>
      </c>
      <c r="E46" s="116" t="s">
        <v>245</v>
      </c>
      <c r="F46" s="116" t="s">
        <v>245</v>
      </c>
      <c r="G46" s="118">
        <v>500000</v>
      </c>
      <c r="H46" s="119">
        <v>0</v>
      </c>
      <c r="I46" s="120">
        <f t="shared" si="0"/>
        <v>390000</v>
      </c>
      <c r="J46" s="121">
        <v>2019</v>
      </c>
      <c r="K46" s="19" t="s">
        <v>74</v>
      </c>
      <c r="L46" s="19" t="str">
        <f t="shared" si="2"/>
        <v>AA</v>
      </c>
      <c r="M46" s="18" t="s">
        <v>112</v>
      </c>
      <c r="N46" s="18" t="s">
        <v>95</v>
      </c>
      <c r="O46" s="18" t="s">
        <v>32</v>
      </c>
      <c r="P46" s="18" t="s">
        <v>113</v>
      </c>
      <c r="Q46" s="18" t="str">
        <f t="shared" si="3"/>
        <v>A3</v>
      </c>
      <c r="R46" s="18" t="s">
        <v>95</v>
      </c>
      <c r="S46" s="18"/>
      <c r="T46" s="18"/>
      <c r="U46" s="18"/>
      <c r="V46" s="20"/>
      <c r="W46" s="25" t="s">
        <v>246</v>
      </c>
      <c r="X46" s="22" t="s">
        <v>36</v>
      </c>
      <c r="Z46" s="23">
        <v>500000</v>
      </c>
      <c r="AA46" s="23">
        <f t="shared" si="4"/>
        <v>390000</v>
      </c>
    </row>
    <row r="47" spans="1:27" ht="60" x14ac:dyDescent="0.2">
      <c r="A47" s="18" t="s">
        <v>24</v>
      </c>
      <c r="B47" s="116" t="s">
        <v>244</v>
      </c>
      <c r="C47" s="116" t="s">
        <v>26</v>
      </c>
      <c r="D47" s="117" t="str">
        <f t="shared" si="1"/>
        <v>UNIA3AA042L01</v>
      </c>
      <c r="E47" s="116" t="s">
        <v>247</v>
      </c>
      <c r="F47" s="116" t="s">
        <v>247</v>
      </c>
      <c r="G47" s="118">
        <v>120000</v>
      </c>
      <c r="H47" s="119">
        <v>0</v>
      </c>
      <c r="I47" s="120">
        <f t="shared" si="0"/>
        <v>93600</v>
      </c>
      <c r="J47" s="121">
        <v>2020</v>
      </c>
      <c r="K47" s="19" t="s">
        <v>74</v>
      </c>
      <c r="L47" s="19" t="str">
        <f t="shared" si="2"/>
        <v>AA</v>
      </c>
      <c r="M47" s="19" t="s">
        <v>112</v>
      </c>
      <c r="N47" s="19" t="s">
        <v>95</v>
      </c>
      <c r="O47" s="19" t="s">
        <v>32</v>
      </c>
      <c r="P47" s="18" t="s">
        <v>113</v>
      </c>
      <c r="Q47" s="18" t="str">
        <f t="shared" si="3"/>
        <v>A3</v>
      </c>
      <c r="R47" s="18" t="s">
        <v>95</v>
      </c>
      <c r="S47" s="18"/>
      <c r="T47" s="18"/>
      <c r="U47" s="18"/>
      <c r="V47" s="20"/>
      <c r="W47" s="21" t="s">
        <v>248</v>
      </c>
      <c r="X47" s="22" t="s">
        <v>36</v>
      </c>
      <c r="Z47" s="23">
        <v>120000</v>
      </c>
      <c r="AA47" s="23">
        <f t="shared" si="4"/>
        <v>93600</v>
      </c>
    </row>
    <row r="48" spans="1:27" ht="45" x14ac:dyDescent="0.2">
      <c r="A48" s="18" t="s">
        <v>24</v>
      </c>
      <c r="B48" s="116" t="s">
        <v>244</v>
      </c>
      <c r="C48" s="116" t="s">
        <v>38</v>
      </c>
      <c r="D48" s="117" t="str">
        <f t="shared" si="1"/>
        <v>UNIF4FA043L01</v>
      </c>
      <c r="E48" s="116" t="s">
        <v>249</v>
      </c>
      <c r="F48" s="116" t="s">
        <v>249</v>
      </c>
      <c r="G48" s="118">
        <v>260000</v>
      </c>
      <c r="H48" s="119">
        <v>0</v>
      </c>
      <c r="I48" s="120">
        <f t="shared" si="0"/>
        <v>202800</v>
      </c>
      <c r="J48" s="121">
        <v>2019</v>
      </c>
      <c r="K48" s="19" t="s">
        <v>93</v>
      </c>
      <c r="L48" s="19" t="str">
        <f t="shared" si="2"/>
        <v>FA</v>
      </c>
      <c r="M48" s="18" t="s">
        <v>94</v>
      </c>
      <c r="N48" s="18" t="s">
        <v>95</v>
      </c>
      <c r="O48" s="18" t="s">
        <v>32</v>
      </c>
      <c r="P48" s="18" t="s">
        <v>83</v>
      </c>
      <c r="Q48" s="18" t="str">
        <f t="shared" si="3"/>
        <v>F4</v>
      </c>
      <c r="R48" s="18" t="s">
        <v>84</v>
      </c>
      <c r="S48" s="18" t="s">
        <v>250</v>
      </c>
      <c r="T48" s="18" t="s">
        <v>47</v>
      </c>
      <c r="U48" s="18"/>
      <c r="V48" s="20"/>
      <c r="W48" s="25" t="s">
        <v>251</v>
      </c>
      <c r="X48" s="22" t="s">
        <v>36</v>
      </c>
      <c r="Z48" s="23">
        <v>260000</v>
      </c>
      <c r="AA48" s="23">
        <f t="shared" si="4"/>
        <v>202800</v>
      </c>
    </row>
    <row r="49" spans="1:27" ht="45" x14ac:dyDescent="0.2">
      <c r="A49" s="18" t="s">
        <v>24</v>
      </c>
      <c r="B49" s="116" t="s">
        <v>244</v>
      </c>
      <c r="C49" s="116" t="s">
        <v>38</v>
      </c>
      <c r="D49" s="117" t="str">
        <f t="shared" si="1"/>
        <v>UNIF4FA044L01</v>
      </c>
      <c r="E49" s="116" t="s">
        <v>252</v>
      </c>
      <c r="F49" s="116" t="s">
        <v>252</v>
      </c>
      <c r="G49" s="118">
        <v>200000</v>
      </c>
      <c r="H49" s="119">
        <v>0</v>
      </c>
      <c r="I49" s="120">
        <f t="shared" si="0"/>
        <v>156000</v>
      </c>
      <c r="J49" s="121">
        <v>2019</v>
      </c>
      <c r="K49" s="19" t="s">
        <v>93</v>
      </c>
      <c r="L49" s="19" t="str">
        <f t="shared" si="2"/>
        <v>FA</v>
      </c>
      <c r="M49" s="18" t="s">
        <v>94</v>
      </c>
      <c r="N49" s="18" t="s">
        <v>95</v>
      </c>
      <c r="O49" s="18" t="s">
        <v>32</v>
      </c>
      <c r="P49" s="18" t="s">
        <v>83</v>
      </c>
      <c r="Q49" s="18" t="str">
        <f t="shared" si="3"/>
        <v>F4</v>
      </c>
      <c r="R49" s="18" t="s">
        <v>84</v>
      </c>
      <c r="S49" s="18" t="s">
        <v>250</v>
      </c>
      <c r="T49" s="18" t="s">
        <v>47</v>
      </c>
      <c r="U49" s="18"/>
      <c r="V49" s="20"/>
      <c r="W49" s="21" t="s">
        <v>253</v>
      </c>
      <c r="X49" s="22" t="s">
        <v>36</v>
      </c>
      <c r="Z49" s="23">
        <v>200000</v>
      </c>
      <c r="AA49" s="23">
        <f t="shared" si="4"/>
        <v>156000</v>
      </c>
    </row>
    <row r="50" spans="1:27" ht="45" x14ac:dyDescent="0.2">
      <c r="A50" s="18" t="s">
        <v>24</v>
      </c>
      <c r="B50" s="116" t="s">
        <v>254</v>
      </c>
      <c r="C50" s="116" t="s">
        <v>26</v>
      </c>
      <c r="D50" s="117" t="str">
        <f t="shared" si="1"/>
        <v>UNIA3AB045L01</v>
      </c>
      <c r="E50" s="116" t="s">
        <v>255</v>
      </c>
      <c r="F50" s="116" t="s">
        <v>256</v>
      </c>
      <c r="G50" s="118">
        <v>400000</v>
      </c>
      <c r="H50" s="119">
        <v>0</v>
      </c>
      <c r="I50" s="120">
        <f t="shared" si="0"/>
        <v>312000</v>
      </c>
      <c r="J50" s="121">
        <v>2020</v>
      </c>
      <c r="K50" s="19" t="s">
        <v>29</v>
      </c>
      <c r="L50" s="19" t="str">
        <f t="shared" si="2"/>
        <v>AB</v>
      </c>
      <c r="M50" s="19" t="s">
        <v>147</v>
      </c>
      <c r="N50" s="19" t="s">
        <v>82</v>
      </c>
      <c r="O50" s="19" t="s">
        <v>32</v>
      </c>
      <c r="P50" s="18" t="s">
        <v>113</v>
      </c>
      <c r="Q50" s="18" t="str">
        <f t="shared" si="3"/>
        <v>A3</v>
      </c>
      <c r="R50" s="18" t="s">
        <v>95</v>
      </c>
      <c r="S50" s="18"/>
      <c r="T50" s="18"/>
      <c r="U50" s="18"/>
      <c r="V50" s="20"/>
      <c r="W50" s="25" t="s">
        <v>257</v>
      </c>
      <c r="X50" s="22" t="s">
        <v>36</v>
      </c>
      <c r="Z50" s="23">
        <v>400000</v>
      </c>
      <c r="AA50" s="23">
        <f t="shared" si="4"/>
        <v>312000</v>
      </c>
    </row>
    <row r="51" spans="1:27" ht="45" x14ac:dyDescent="0.2">
      <c r="A51" s="18" t="s">
        <v>24</v>
      </c>
      <c r="B51" s="116" t="s">
        <v>258</v>
      </c>
      <c r="C51" s="116" t="s">
        <v>26</v>
      </c>
      <c r="D51" s="117" t="str">
        <f t="shared" si="1"/>
        <v>UNIA3AA046L01</v>
      </c>
      <c r="E51" s="116" t="s">
        <v>259</v>
      </c>
      <c r="F51" s="116" t="s">
        <v>260</v>
      </c>
      <c r="G51" s="118">
        <v>438000</v>
      </c>
      <c r="H51" s="119">
        <v>0</v>
      </c>
      <c r="I51" s="120">
        <f t="shared" si="0"/>
        <v>341640</v>
      </c>
      <c r="J51" s="121">
        <v>2021</v>
      </c>
      <c r="K51" s="19" t="s">
        <v>74</v>
      </c>
      <c r="L51" s="19" t="str">
        <f t="shared" si="2"/>
        <v>AA</v>
      </c>
      <c r="M51" s="18" t="s">
        <v>112</v>
      </c>
      <c r="N51" s="18" t="s">
        <v>95</v>
      </c>
      <c r="O51" s="18" t="s">
        <v>32</v>
      </c>
      <c r="P51" s="18" t="s">
        <v>113</v>
      </c>
      <c r="Q51" s="18" t="str">
        <f t="shared" si="3"/>
        <v>A3</v>
      </c>
      <c r="R51" s="18" t="s">
        <v>95</v>
      </c>
      <c r="S51" s="18"/>
      <c r="T51" s="18"/>
      <c r="U51" s="18" t="s">
        <v>122</v>
      </c>
      <c r="V51" s="20" t="s">
        <v>123</v>
      </c>
      <c r="W51" s="21" t="s">
        <v>261</v>
      </c>
      <c r="X51" s="22" t="s">
        <v>36</v>
      </c>
      <c r="Z51" s="23">
        <v>438000</v>
      </c>
      <c r="AA51" s="23">
        <f t="shared" si="4"/>
        <v>341640</v>
      </c>
    </row>
    <row r="52" spans="1:27" ht="45" x14ac:dyDescent="0.2">
      <c r="A52" s="18" t="s">
        <v>24</v>
      </c>
      <c r="B52" s="116" t="s">
        <v>262</v>
      </c>
      <c r="C52" s="116" t="s">
        <v>26</v>
      </c>
      <c r="D52" s="117" t="str">
        <f t="shared" si="1"/>
        <v>UNIA3AB047L01</v>
      </c>
      <c r="E52" s="116" t="s">
        <v>263</v>
      </c>
      <c r="F52" s="116" t="s">
        <v>264</v>
      </c>
      <c r="G52" s="118">
        <v>720000</v>
      </c>
      <c r="H52" s="119">
        <v>0</v>
      </c>
      <c r="I52" s="120">
        <f t="shared" si="0"/>
        <v>561600</v>
      </c>
      <c r="J52" s="121">
        <v>2019</v>
      </c>
      <c r="K52" s="19" t="s">
        <v>29</v>
      </c>
      <c r="L52" s="19" t="str">
        <f t="shared" si="2"/>
        <v>AB</v>
      </c>
      <c r="M52" s="18" t="s">
        <v>147</v>
      </c>
      <c r="N52" s="18" t="s">
        <v>82</v>
      </c>
      <c r="O52" s="18" t="s">
        <v>32</v>
      </c>
      <c r="P52" s="18" t="s">
        <v>113</v>
      </c>
      <c r="Q52" s="18" t="str">
        <f t="shared" si="3"/>
        <v>A3</v>
      </c>
      <c r="R52" s="18" t="s">
        <v>95</v>
      </c>
      <c r="S52" s="18"/>
      <c r="T52" s="18"/>
      <c r="U52" s="18" t="s">
        <v>122</v>
      </c>
      <c r="V52" s="20" t="s">
        <v>123</v>
      </c>
      <c r="W52" s="25" t="s">
        <v>265</v>
      </c>
      <c r="X52" s="22" t="s">
        <v>36</v>
      </c>
      <c r="Z52" s="23">
        <v>720000</v>
      </c>
      <c r="AA52" s="23">
        <f t="shared" si="4"/>
        <v>561600</v>
      </c>
    </row>
    <row r="53" spans="1:27" ht="45" x14ac:dyDescent="0.2">
      <c r="A53" s="18" t="s">
        <v>24</v>
      </c>
      <c r="B53" s="116" t="s">
        <v>262</v>
      </c>
      <c r="C53" s="116" t="s">
        <v>26</v>
      </c>
      <c r="D53" s="117" t="str">
        <f t="shared" si="1"/>
        <v>UNIA3AB048L01</v>
      </c>
      <c r="E53" s="116" t="s">
        <v>266</v>
      </c>
      <c r="F53" s="116" t="s">
        <v>267</v>
      </c>
      <c r="G53" s="118">
        <v>350000</v>
      </c>
      <c r="H53" s="119">
        <v>0</v>
      </c>
      <c r="I53" s="120">
        <f t="shared" si="0"/>
        <v>273000</v>
      </c>
      <c r="J53" s="121">
        <v>2019</v>
      </c>
      <c r="K53" s="19" t="s">
        <v>29</v>
      </c>
      <c r="L53" s="19" t="str">
        <f t="shared" si="2"/>
        <v>AB</v>
      </c>
      <c r="M53" s="18" t="s">
        <v>30</v>
      </c>
      <c r="N53" s="18" t="s">
        <v>31</v>
      </c>
      <c r="O53" s="18" t="s">
        <v>32</v>
      </c>
      <c r="P53" s="18" t="s">
        <v>33</v>
      </c>
      <c r="Q53" s="18" t="str">
        <f t="shared" si="3"/>
        <v>A3</v>
      </c>
      <c r="R53" s="18" t="s">
        <v>34</v>
      </c>
      <c r="S53" s="18"/>
      <c r="T53" s="18"/>
      <c r="U53" s="18" t="s">
        <v>122</v>
      </c>
      <c r="V53" s="20" t="s">
        <v>123</v>
      </c>
      <c r="W53" s="21" t="s">
        <v>268</v>
      </c>
      <c r="X53" s="22" t="s">
        <v>36</v>
      </c>
      <c r="Z53" s="23">
        <v>350000</v>
      </c>
      <c r="AA53" s="23">
        <f t="shared" si="4"/>
        <v>273000</v>
      </c>
    </row>
    <row r="54" spans="1:27" ht="45" x14ac:dyDescent="0.2">
      <c r="A54" s="18" t="s">
        <v>24</v>
      </c>
      <c r="B54" s="116" t="s">
        <v>262</v>
      </c>
      <c r="C54" s="116" t="s">
        <v>26</v>
      </c>
      <c r="D54" s="117" t="str">
        <f t="shared" si="1"/>
        <v>UNIA3AB049L01</v>
      </c>
      <c r="E54" s="116" t="s">
        <v>269</v>
      </c>
      <c r="F54" s="116" t="s">
        <v>270</v>
      </c>
      <c r="G54" s="118">
        <v>320000</v>
      </c>
      <c r="H54" s="119">
        <v>0</v>
      </c>
      <c r="I54" s="120">
        <f t="shared" si="0"/>
        <v>249600</v>
      </c>
      <c r="J54" s="121">
        <v>2020</v>
      </c>
      <c r="K54" s="19" t="s">
        <v>29</v>
      </c>
      <c r="L54" s="19" t="str">
        <f t="shared" si="2"/>
        <v>AB</v>
      </c>
      <c r="M54" s="18" t="s">
        <v>147</v>
      </c>
      <c r="N54" s="18" t="s">
        <v>82</v>
      </c>
      <c r="O54" s="18" t="s">
        <v>32</v>
      </c>
      <c r="P54" s="18" t="s">
        <v>113</v>
      </c>
      <c r="Q54" s="18" t="str">
        <f t="shared" si="3"/>
        <v>A3</v>
      </c>
      <c r="R54" s="18" t="s">
        <v>95</v>
      </c>
      <c r="S54" s="18"/>
      <c r="T54" s="18"/>
      <c r="U54" s="18" t="s">
        <v>122</v>
      </c>
      <c r="V54" s="20" t="s">
        <v>123</v>
      </c>
      <c r="W54" s="25" t="s">
        <v>271</v>
      </c>
      <c r="X54" s="22" t="s">
        <v>36</v>
      </c>
      <c r="Z54" s="23">
        <v>320000</v>
      </c>
      <c r="AA54" s="23">
        <f t="shared" si="4"/>
        <v>249600</v>
      </c>
    </row>
    <row r="55" spans="1:27" ht="45" x14ac:dyDescent="0.2">
      <c r="A55" s="18" t="s">
        <v>24</v>
      </c>
      <c r="B55" s="116" t="s">
        <v>272</v>
      </c>
      <c r="C55" s="116" t="s">
        <v>38</v>
      </c>
      <c r="D55" s="117" t="str">
        <f t="shared" si="1"/>
        <v>UNIF2FB050L01</v>
      </c>
      <c r="E55" s="116" t="s">
        <v>273</v>
      </c>
      <c r="F55" s="116" t="s">
        <v>273</v>
      </c>
      <c r="G55" s="118">
        <v>500000</v>
      </c>
      <c r="H55" s="119">
        <v>0</v>
      </c>
      <c r="I55" s="120">
        <f t="shared" si="0"/>
        <v>390000</v>
      </c>
      <c r="J55" s="121">
        <v>2020</v>
      </c>
      <c r="K55" s="19" t="s">
        <v>80</v>
      </c>
      <c r="L55" s="19" t="str">
        <f t="shared" si="2"/>
        <v>FB</v>
      </c>
      <c r="M55" s="18" t="s">
        <v>216</v>
      </c>
      <c r="N55" s="18" t="s">
        <v>217</v>
      </c>
      <c r="O55" s="18" t="s">
        <v>32</v>
      </c>
      <c r="P55" s="18" t="s">
        <v>44</v>
      </c>
      <c r="Q55" s="18" t="str">
        <f t="shared" si="3"/>
        <v>F2</v>
      </c>
      <c r="R55" s="18" t="s">
        <v>45</v>
      </c>
      <c r="S55" s="18" t="s">
        <v>274</v>
      </c>
      <c r="T55" s="18" t="s">
        <v>47</v>
      </c>
      <c r="U55" s="18"/>
      <c r="V55" s="20"/>
      <c r="W55" s="21" t="s">
        <v>275</v>
      </c>
      <c r="X55" s="22" t="s">
        <v>36</v>
      </c>
      <c r="Z55" s="23">
        <v>500000</v>
      </c>
      <c r="AA55" s="23">
        <f t="shared" si="4"/>
        <v>390000</v>
      </c>
    </row>
    <row r="56" spans="1:27" ht="75" x14ac:dyDescent="0.2">
      <c r="A56" s="18" t="s">
        <v>24</v>
      </c>
      <c r="B56" s="116" t="s">
        <v>276</v>
      </c>
      <c r="C56" s="116" t="s">
        <v>38</v>
      </c>
      <c r="D56" s="117" t="str">
        <f t="shared" si="1"/>
        <v>UNIF2FB051L01</v>
      </c>
      <c r="E56" s="116" t="s">
        <v>277</v>
      </c>
      <c r="F56" s="116" t="s">
        <v>278</v>
      </c>
      <c r="G56" s="118">
        <v>400000</v>
      </c>
      <c r="H56" s="119">
        <v>0</v>
      </c>
      <c r="I56" s="120">
        <f t="shared" si="0"/>
        <v>312000</v>
      </c>
      <c r="J56" s="121">
        <v>2021</v>
      </c>
      <c r="K56" s="19" t="s">
        <v>80</v>
      </c>
      <c r="L56" s="19" t="str">
        <f t="shared" si="2"/>
        <v>FB</v>
      </c>
      <c r="M56" s="18" t="s">
        <v>216</v>
      </c>
      <c r="N56" s="18" t="s">
        <v>217</v>
      </c>
      <c r="O56" s="18" t="s">
        <v>32</v>
      </c>
      <c r="P56" s="18" t="s">
        <v>44</v>
      </c>
      <c r="Q56" s="18" t="str">
        <f t="shared" si="3"/>
        <v>F2</v>
      </c>
      <c r="R56" s="18" t="s">
        <v>45</v>
      </c>
      <c r="S56" s="18" t="s">
        <v>69</v>
      </c>
      <c r="T56" s="18" t="s">
        <v>47</v>
      </c>
      <c r="U56" s="18"/>
      <c r="V56" s="20" t="s">
        <v>123</v>
      </c>
      <c r="W56" s="25" t="s">
        <v>279</v>
      </c>
      <c r="X56" s="22" t="s">
        <v>36</v>
      </c>
      <c r="Z56" s="23">
        <v>400000</v>
      </c>
      <c r="AA56" s="23">
        <f t="shared" si="4"/>
        <v>312000</v>
      </c>
    </row>
    <row r="57" spans="1:27" ht="45" x14ac:dyDescent="0.2">
      <c r="A57" s="18" t="s">
        <v>24</v>
      </c>
      <c r="B57" s="116" t="s">
        <v>280</v>
      </c>
      <c r="C57" s="116" t="s">
        <v>26</v>
      </c>
      <c r="D57" s="117" t="str">
        <f t="shared" si="1"/>
        <v>UNIA3AA052L01</v>
      </c>
      <c r="E57" s="116" t="s">
        <v>281</v>
      </c>
      <c r="F57" s="116" t="s">
        <v>281</v>
      </c>
      <c r="G57" s="118">
        <v>500000</v>
      </c>
      <c r="H57" s="119">
        <v>0</v>
      </c>
      <c r="I57" s="120">
        <f t="shared" si="0"/>
        <v>390000</v>
      </c>
      <c r="J57" s="121">
        <v>2020</v>
      </c>
      <c r="K57" s="19" t="s">
        <v>74</v>
      </c>
      <c r="L57" s="19" t="str">
        <f t="shared" si="2"/>
        <v>AA</v>
      </c>
      <c r="M57" s="19" t="s">
        <v>75</v>
      </c>
      <c r="N57" s="19" t="s">
        <v>76</v>
      </c>
      <c r="O57" s="19" t="s">
        <v>32</v>
      </c>
      <c r="P57" s="26" t="s">
        <v>33</v>
      </c>
      <c r="Q57" s="18" t="str">
        <f t="shared" si="3"/>
        <v>A3</v>
      </c>
      <c r="R57" s="26" t="s">
        <v>34</v>
      </c>
      <c r="S57" s="18"/>
      <c r="T57" s="18"/>
      <c r="U57" s="18"/>
      <c r="V57" s="20"/>
      <c r="W57" s="21" t="s">
        <v>282</v>
      </c>
      <c r="X57" s="22" t="s">
        <v>36</v>
      </c>
      <c r="Z57" s="23">
        <v>500000</v>
      </c>
      <c r="AA57" s="23">
        <f t="shared" si="4"/>
        <v>390000</v>
      </c>
    </row>
    <row r="58" spans="1:27" ht="45" x14ac:dyDescent="0.2">
      <c r="A58" s="18" t="s">
        <v>24</v>
      </c>
      <c r="B58" s="116" t="s">
        <v>280</v>
      </c>
      <c r="C58" s="116" t="s">
        <v>26</v>
      </c>
      <c r="D58" s="117" t="str">
        <f t="shared" si="1"/>
        <v>UNIA1AC053L01</v>
      </c>
      <c r="E58" s="116" t="s">
        <v>283</v>
      </c>
      <c r="F58" s="116" t="s">
        <v>284</v>
      </c>
      <c r="G58" s="118">
        <v>300000</v>
      </c>
      <c r="H58" s="119">
        <v>0</v>
      </c>
      <c r="I58" s="120">
        <f t="shared" si="0"/>
        <v>234000</v>
      </c>
      <c r="J58" s="121">
        <v>2020</v>
      </c>
      <c r="K58" s="19" t="s">
        <v>52</v>
      </c>
      <c r="L58" s="19" t="str">
        <f t="shared" si="2"/>
        <v>AC</v>
      </c>
      <c r="M58" s="18" t="s">
        <v>166</v>
      </c>
      <c r="N58" s="18" t="s">
        <v>167</v>
      </c>
      <c r="O58" s="18" t="s">
        <v>32</v>
      </c>
      <c r="P58" s="18" t="s">
        <v>168</v>
      </c>
      <c r="Q58" s="18" t="str">
        <f t="shared" si="3"/>
        <v>A1</v>
      </c>
      <c r="R58" s="18" t="s">
        <v>169</v>
      </c>
      <c r="S58" s="18"/>
      <c r="T58" s="18"/>
      <c r="U58" s="18" t="s">
        <v>122</v>
      </c>
      <c r="V58" s="20" t="s">
        <v>123</v>
      </c>
      <c r="W58" s="25" t="s">
        <v>285</v>
      </c>
      <c r="X58" s="22" t="s">
        <v>36</v>
      </c>
      <c r="Z58" s="23">
        <v>300000</v>
      </c>
      <c r="AA58" s="23">
        <f t="shared" si="4"/>
        <v>234000</v>
      </c>
    </row>
    <row r="59" spans="1:27" ht="45" x14ac:dyDescent="0.2">
      <c r="A59" s="18" t="s">
        <v>24</v>
      </c>
      <c r="B59" s="116" t="s">
        <v>286</v>
      </c>
      <c r="C59" s="116" t="s">
        <v>38</v>
      </c>
      <c r="D59" s="117" t="str">
        <f t="shared" si="1"/>
        <v>UNIF4FB054L01</v>
      </c>
      <c r="E59" s="116" t="s">
        <v>287</v>
      </c>
      <c r="F59" s="116" t="s">
        <v>288</v>
      </c>
      <c r="G59" s="118">
        <v>200000</v>
      </c>
      <c r="H59" s="119">
        <v>0</v>
      </c>
      <c r="I59" s="120">
        <f t="shared" si="0"/>
        <v>156000</v>
      </c>
      <c r="J59" s="121">
        <v>2019</v>
      </c>
      <c r="K59" s="19" t="s">
        <v>80</v>
      </c>
      <c r="L59" s="19" t="str">
        <f t="shared" si="2"/>
        <v>FB</v>
      </c>
      <c r="M59" s="19" t="s">
        <v>81</v>
      </c>
      <c r="N59" s="19" t="s">
        <v>82</v>
      </c>
      <c r="O59" s="19" t="s">
        <v>32</v>
      </c>
      <c r="P59" s="19" t="s">
        <v>83</v>
      </c>
      <c r="Q59" s="18" t="str">
        <f t="shared" si="3"/>
        <v>F4</v>
      </c>
      <c r="R59" s="19" t="s">
        <v>84</v>
      </c>
      <c r="S59" s="18" t="s">
        <v>289</v>
      </c>
      <c r="T59" s="18" t="s">
        <v>97</v>
      </c>
      <c r="U59" s="18"/>
      <c r="V59" s="20" t="s">
        <v>123</v>
      </c>
      <c r="W59" s="21" t="s">
        <v>290</v>
      </c>
      <c r="X59" s="22" t="s">
        <v>36</v>
      </c>
      <c r="Z59" s="23">
        <v>200000</v>
      </c>
      <c r="AA59" s="23">
        <f t="shared" si="4"/>
        <v>156000</v>
      </c>
    </row>
    <row r="60" spans="1:27" ht="45" x14ac:dyDescent="0.2">
      <c r="A60" s="18" t="s">
        <v>24</v>
      </c>
      <c r="B60" s="116" t="s">
        <v>291</v>
      </c>
      <c r="C60" s="116" t="s">
        <v>26</v>
      </c>
      <c r="D60" s="117" t="str">
        <f t="shared" si="1"/>
        <v>UNIA3AA055L01</v>
      </c>
      <c r="E60" s="116" t="s">
        <v>292</v>
      </c>
      <c r="F60" s="116" t="s">
        <v>292</v>
      </c>
      <c r="G60" s="118">
        <v>230000</v>
      </c>
      <c r="H60" s="119">
        <v>0</v>
      </c>
      <c r="I60" s="120">
        <f t="shared" si="0"/>
        <v>179400</v>
      </c>
      <c r="J60" s="121">
        <v>2021</v>
      </c>
      <c r="K60" s="19" t="s">
        <v>74</v>
      </c>
      <c r="L60" s="19" t="str">
        <f t="shared" si="2"/>
        <v>AA</v>
      </c>
      <c r="M60" s="18" t="s">
        <v>112</v>
      </c>
      <c r="N60" s="18" t="s">
        <v>95</v>
      </c>
      <c r="O60" s="18" t="s">
        <v>32</v>
      </c>
      <c r="P60" s="18" t="s">
        <v>113</v>
      </c>
      <c r="Q60" s="18" t="str">
        <f t="shared" si="3"/>
        <v>A3</v>
      </c>
      <c r="R60" s="18" t="s">
        <v>95</v>
      </c>
      <c r="S60" s="18"/>
      <c r="T60" s="18"/>
      <c r="U60" s="18" t="s">
        <v>122</v>
      </c>
      <c r="V60" s="20" t="s">
        <v>123</v>
      </c>
      <c r="W60" s="25" t="s">
        <v>293</v>
      </c>
      <c r="X60" s="22" t="s">
        <v>36</v>
      </c>
      <c r="Z60" s="23">
        <v>230000</v>
      </c>
      <c r="AA60" s="23">
        <f t="shared" si="4"/>
        <v>179400</v>
      </c>
    </row>
    <row r="61" spans="1:27" ht="45" x14ac:dyDescent="0.2">
      <c r="A61" s="26" t="s">
        <v>24</v>
      </c>
      <c r="B61" s="122" t="s">
        <v>291</v>
      </c>
      <c r="C61" s="122" t="s">
        <v>26</v>
      </c>
      <c r="D61" s="117" t="str">
        <f t="shared" si="1"/>
        <v>UNIA3AA056L01</v>
      </c>
      <c r="E61" s="122" t="s">
        <v>294</v>
      </c>
      <c r="F61" s="122" t="s">
        <v>295</v>
      </c>
      <c r="G61" s="123">
        <v>180000</v>
      </c>
      <c r="H61" s="126">
        <v>0</v>
      </c>
      <c r="I61" s="120">
        <f t="shared" si="0"/>
        <v>140400</v>
      </c>
      <c r="J61" s="121">
        <v>2021</v>
      </c>
      <c r="K61" s="27" t="s">
        <v>74</v>
      </c>
      <c r="L61" s="19" t="str">
        <f t="shared" si="2"/>
        <v>AA</v>
      </c>
      <c r="M61" s="27" t="s">
        <v>112</v>
      </c>
      <c r="N61" s="27" t="s">
        <v>95</v>
      </c>
      <c r="O61" s="27" t="s">
        <v>32</v>
      </c>
      <c r="P61" s="18" t="s">
        <v>113</v>
      </c>
      <c r="Q61" s="18" t="str">
        <f t="shared" si="3"/>
        <v>A3</v>
      </c>
      <c r="R61" s="18" t="s">
        <v>95</v>
      </c>
      <c r="S61" s="18"/>
      <c r="T61" s="18"/>
      <c r="U61" s="26" t="s">
        <v>122</v>
      </c>
      <c r="V61" s="28" t="s">
        <v>123</v>
      </c>
      <c r="W61" s="21" t="s">
        <v>296</v>
      </c>
      <c r="X61" s="22" t="s">
        <v>36</v>
      </c>
      <c r="Z61" s="29">
        <v>180000</v>
      </c>
      <c r="AA61" s="23">
        <f t="shared" si="4"/>
        <v>140400</v>
      </c>
    </row>
    <row r="62" spans="1:27" ht="45" x14ac:dyDescent="0.2">
      <c r="A62" s="18" t="s">
        <v>24</v>
      </c>
      <c r="B62" s="116" t="s">
        <v>291</v>
      </c>
      <c r="C62" s="116" t="s">
        <v>38</v>
      </c>
      <c r="D62" s="117" t="str">
        <f t="shared" si="1"/>
        <v>UNIF1TA057L01</v>
      </c>
      <c r="E62" s="116" t="s">
        <v>297</v>
      </c>
      <c r="F62" s="116" t="s">
        <v>298</v>
      </c>
      <c r="G62" s="118">
        <v>516000</v>
      </c>
      <c r="H62" s="119">
        <v>0</v>
      </c>
      <c r="I62" s="120">
        <f t="shared" si="0"/>
        <v>402480</v>
      </c>
      <c r="J62" s="121">
        <v>2022</v>
      </c>
      <c r="K62" s="19" t="s">
        <v>59</v>
      </c>
      <c r="L62" s="19" t="s">
        <v>60</v>
      </c>
      <c r="M62" s="18" t="s">
        <v>59</v>
      </c>
      <c r="N62" s="18" t="s">
        <v>59</v>
      </c>
      <c r="O62" s="18" t="s">
        <v>32</v>
      </c>
      <c r="P62" s="27" t="s">
        <v>61</v>
      </c>
      <c r="Q62" s="18" t="str">
        <f t="shared" si="3"/>
        <v>F1</v>
      </c>
      <c r="R62" s="27" t="s">
        <v>62</v>
      </c>
      <c r="S62" s="18" t="s">
        <v>299</v>
      </c>
      <c r="T62" s="18" t="s">
        <v>300</v>
      </c>
      <c r="U62" s="34" t="s">
        <v>301</v>
      </c>
      <c r="V62" s="20"/>
      <c r="W62" s="25" t="s">
        <v>302</v>
      </c>
      <c r="X62" s="22" t="s">
        <v>36</v>
      </c>
      <c r="Z62" s="23">
        <v>516000</v>
      </c>
      <c r="AA62" s="23">
        <f t="shared" si="4"/>
        <v>402480</v>
      </c>
    </row>
    <row r="63" spans="1:27" ht="45" x14ac:dyDescent="0.2">
      <c r="A63" s="18" t="s">
        <v>24</v>
      </c>
      <c r="B63" s="116" t="s">
        <v>303</v>
      </c>
      <c r="C63" s="116" t="s">
        <v>26</v>
      </c>
      <c r="D63" s="117" t="str">
        <f t="shared" si="1"/>
        <v>UNIA3AB058L01</v>
      </c>
      <c r="E63" s="116" t="s">
        <v>304</v>
      </c>
      <c r="F63" s="116" t="s">
        <v>304</v>
      </c>
      <c r="G63" s="118">
        <v>400000</v>
      </c>
      <c r="H63" s="119">
        <v>0</v>
      </c>
      <c r="I63" s="120">
        <f t="shared" si="0"/>
        <v>312000</v>
      </c>
      <c r="J63" s="121">
        <v>2019</v>
      </c>
      <c r="K63" s="19" t="s">
        <v>29</v>
      </c>
      <c r="L63" s="19" t="str">
        <f t="shared" si="2"/>
        <v>AB</v>
      </c>
      <c r="M63" s="19" t="s">
        <v>147</v>
      </c>
      <c r="N63" s="19" t="s">
        <v>82</v>
      </c>
      <c r="O63" s="18" t="s">
        <v>32</v>
      </c>
      <c r="P63" s="18" t="s">
        <v>113</v>
      </c>
      <c r="Q63" s="18" t="str">
        <f t="shared" si="3"/>
        <v>A3</v>
      </c>
      <c r="R63" s="18" t="s">
        <v>95</v>
      </c>
      <c r="S63" s="18"/>
      <c r="T63" s="18"/>
      <c r="U63" s="18"/>
      <c r="V63" s="20"/>
      <c r="W63" s="21" t="s">
        <v>305</v>
      </c>
      <c r="X63" s="22" t="s">
        <v>36</v>
      </c>
      <c r="Z63" s="23">
        <v>400000</v>
      </c>
      <c r="AA63" s="23">
        <f t="shared" si="4"/>
        <v>312000</v>
      </c>
    </row>
    <row r="64" spans="1:27" ht="60" customHeight="1" x14ac:dyDescent="0.2">
      <c r="A64" s="26" t="s">
        <v>24</v>
      </c>
      <c r="B64" s="154" t="s">
        <v>303</v>
      </c>
      <c r="C64" s="154" t="s">
        <v>38</v>
      </c>
      <c r="D64" s="156" t="str">
        <f t="shared" si="1"/>
        <v>UNIF2FC059L01</v>
      </c>
      <c r="E64" s="154" t="s">
        <v>306</v>
      </c>
      <c r="F64" s="154" t="s">
        <v>307</v>
      </c>
      <c r="G64" s="118">
        <v>400000</v>
      </c>
      <c r="H64" s="126">
        <v>0</v>
      </c>
      <c r="I64" s="120">
        <f t="shared" si="0"/>
        <v>312000</v>
      </c>
      <c r="J64" s="121">
        <v>2018</v>
      </c>
      <c r="K64" s="27" t="s">
        <v>41</v>
      </c>
      <c r="L64" s="19" t="str">
        <f t="shared" si="2"/>
        <v>FC</v>
      </c>
      <c r="M64" s="27" t="s">
        <v>42</v>
      </c>
      <c r="N64" s="27" t="s">
        <v>43</v>
      </c>
      <c r="O64" s="26" t="s">
        <v>32</v>
      </c>
      <c r="P64" s="18" t="s">
        <v>44</v>
      </c>
      <c r="Q64" s="18" t="str">
        <f t="shared" si="3"/>
        <v>F2</v>
      </c>
      <c r="R64" s="18" t="s">
        <v>45</v>
      </c>
      <c r="S64" s="18" t="s">
        <v>308</v>
      </c>
      <c r="T64" s="18" t="s">
        <v>97</v>
      </c>
      <c r="U64" s="26" t="s">
        <v>122</v>
      </c>
      <c r="V64" s="28" t="s">
        <v>123</v>
      </c>
      <c r="W64" s="25" t="s">
        <v>309</v>
      </c>
      <c r="X64" s="22" t="s">
        <v>36</v>
      </c>
      <c r="Z64" s="29">
        <v>2000000</v>
      </c>
      <c r="AA64" s="23">
        <f t="shared" si="4"/>
        <v>1560000</v>
      </c>
    </row>
    <row r="65" spans="1:27" ht="15" x14ac:dyDescent="0.2">
      <c r="A65" s="26"/>
      <c r="B65" s="155"/>
      <c r="C65" s="155"/>
      <c r="D65" s="157"/>
      <c r="E65" s="155"/>
      <c r="F65" s="155"/>
      <c r="G65" s="123">
        <v>1600000</v>
      </c>
      <c r="H65" s="126">
        <v>0</v>
      </c>
      <c r="I65" s="120">
        <f t="shared" si="0"/>
        <v>1248000</v>
      </c>
      <c r="J65" s="121">
        <v>2019</v>
      </c>
      <c r="K65" s="27"/>
      <c r="L65" s="19"/>
      <c r="M65" s="27"/>
      <c r="N65" s="27"/>
      <c r="O65" s="26"/>
      <c r="P65" s="19"/>
      <c r="Q65" s="18"/>
      <c r="R65" s="19"/>
      <c r="S65" s="18"/>
      <c r="T65" s="18"/>
      <c r="U65" s="26"/>
      <c r="V65" s="28"/>
      <c r="W65" s="25"/>
      <c r="X65" s="22"/>
      <c r="Z65" s="29"/>
      <c r="AA65" s="23"/>
    </row>
    <row r="66" spans="1:27" ht="45" x14ac:dyDescent="0.2">
      <c r="A66" s="18" t="s">
        <v>24</v>
      </c>
      <c r="B66" s="116" t="s">
        <v>303</v>
      </c>
      <c r="C66" s="116" t="s">
        <v>38</v>
      </c>
      <c r="D66" s="117" t="str">
        <f t="shared" si="1"/>
        <v>UNIF4FB060L01</v>
      </c>
      <c r="E66" s="116" t="s">
        <v>310</v>
      </c>
      <c r="F66" s="116" t="s">
        <v>311</v>
      </c>
      <c r="G66" s="118">
        <v>150000</v>
      </c>
      <c r="H66" s="119">
        <v>0</v>
      </c>
      <c r="I66" s="120">
        <f t="shared" si="0"/>
        <v>117000</v>
      </c>
      <c r="J66" s="121">
        <v>2019</v>
      </c>
      <c r="K66" s="19" t="s">
        <v>80</v>
      </c>
      <c r="L66" s="19" t="str">
        <f t="shared" si="2"/>
        <v>FB</v>
      </c>
      <c r="M66" s="19" t="s">
        <v>81</v>
      </c>
      <c r="N66" s="19" t="s">
        <v>82</v>
      </c>
      <c r="O66" s="18" t="s">
        <v>32</v>
      </c>
      <c r="P66" s="19" t="s">
        <v>83</v>
      </c>
      <c r="Q66" s="18" t="str">
        <f t="shared" si="3"/>
        <v>F4</v>
      </c>
      <c r="R66" s="19" t="s">
        <v>84</v>
      </c>
      <c r="S66" s="18" t="s">
        <v>308</v>
      </c>
      <c r="T66" s="18" t="s">
        <v>97</v>
      </c>
      <c r="U66" s="18" t="s">
        <v>122</v>
      </c>
      <c r="V66" s="20" t="s">
        <v>123</v>
      </c>
      <c r="W66" s="21" t="s">
        <v>312</v>
      </c>
      <c r="X66" s="22" t="s">
        <v>36</v>
      </c>
      <c r="Z66" s="23">
        <v>150000</v>
      </c>
      <c r="AA66" s="23">
        <f t="shared" si="4"/>
        <v>117000</v>
      </c>
    </row>
    <row r="67" spans="1:27" ht="45" x14ac:dyDescent="0.2">
      <c r="A67" s="18" t="s">
        <v>24</v>
      </c>
      <c r="B67" s="116" t="s">
        <v>313</v>
      </c>
      <c r="C67" s="116" t="s">
        <v>38</v>
      </c>
      <c r="D67" s="117" t="str">
        <f t="shared" si="1"/>
        <v>UNIF1TA061L01</v>
      </c>
      <c r="E67" s="116" t="s">
        <v>314</v>
      </c>
      <c r="F67" s="116" t="s">
        <v>315</v>
      </c>
      <c r="G67" s="118">
        <v>180000</v>
      </c>
      <c r="H67" s="119">
        <v>0</v>
      </c>
      <c r="I67" s="120">
        <f t="shared" si="0"/>
        <v>140400</v>
      </c>
      <c r="J67" s="121">
        <v>2019</v>
      </c>
      <c r="K67" s="19" t="s">
        <v>59</v>
      </c>
      <c r="L67" s="19" t="s">
        <v>60</v>
      </c>
      <c r="M67" s="18" t="s">
        <v>59</v>
      </c>
      <c r="N67" s="18" t="s">
        <v>59</v>
      </c>
      <c r="O67" s="18" t="s">
        <v>32</v>
      </c>
      <c r="P67" s="27" t="s">
        <v>61</v>
      </c>
      <c r="Q67" s="18" t="str">
        <f t="shared" si="3"/>
        <v>F1</v>
      </c>
      <c r="R67" s="27" t="s">
        <v>62</v>
      </c>
      <c r="S67" s="18" t="s">
        <v>316</v>
      </c>
      <c r="T67" s="18" t="s">
        <v>103</v>
      </c>
      <c r="U67" s="18"/>
      <c r="V67" s="20"/>
      <c r="W67" s="25" t="s">
        <v>317</v>
      </c>
      <c r="X67" s="22" t="s">
        <v>36</v>
      </c>
      <c r="Z67" s="23">
        <v>180000</v>
      </c>
      <c r="AA67" s="23">
        <f t="shared" si="4"/>
        <v>140400</v>
      </c>
    </row>
    <row r="68" spans="1:27" ht="45" x14ac:dyDescent="0.2">
      <c r="A68" s="26" t="s">
        <v>24</v>
      </c>
      <c r="B68" s="122" t="s">
        <v>318</v>
      </c>
      <c r="C68" s="122" t="s">
        <v>26</v>
      </c>
      <c r="D68" s="117" t="str">
        <f t="shared" si="1"/>
        <v>UNIA1AC062L01</v>
      </c>
      <c r="E68" s="130" t="s">
        <v>319</v>
      </c>
      <c r="F68" s="122" t="s">
        <v>320</v>
      </c>
      <c r="G68" s="123">
        <v>150000</v>
      </c>
      <c r="H68" s="126">
        <v>0</v>
      </c>
      <c r="I68" s="120">
        <f t="shared" ref="I68:I89" si="5">G68*0.78</f>
        <v>117000</v>
      </c>
      <c r="J68" s="121">
        <v>2020</v>
      </c>
      <c r="K68" s="27" t="s">
        <v>52</v>
      </c>
      <c r="L68" s="19" t="str">
        <f t="shared" si="2"/>
        <v>AC</v>
      </c>
      <c r="M68" s="27" t="s">
        <v>53</v>
      </c>
      <c r="N68" s="27" t="s">
        <v>43</v>
      </c>
      <c r="O68" s="27" t="s">
        <v>32</v>
      </c>
      <c r="P68" s="18" t="s">
        <v>54</v>
      </c>
      <c r="Q68" s="18" t="str">
        <f t="shared" si="3"/>
        <v>A1</v>
      </c>
      <c r="R68" s="18" t="s">
        <v>45</v>
      </c>
      <c r="S68" s="18"/>
      <c r="T68" s="18"/>
      <c r="U68" s="26" t="s">
        <v>122</v>
      </c>
      <c r="V68" s="28" t="s">
        <v>123</v>
      </c>
      <c r="W68" s="21" t="s">
        <v>321</v>
      </c>
      <c r="X68" s="22" t="s">
        <v>36</v>
      </c>
      <c r="Z68" s="29">
        <v>150000</v>
      </c>
      <c r="AA68" s="23">
        <f t="shared" si="4"/>
        <v>117000</v>
      </c>
    </row>
    <row r="69" spans="1:27" ht="45" x14ac:dyDescent="0.2">
      <c r="A69" s="18" t="s">
        <v>24</v>
      </c>
      <c r="B69" s="116" t="s">
        <v>318</v>
      </c>
      <c r="C69" s="116" t="s">
        <v>38</v>
      </c>
      <c r="D69" s="117" t="str">
        <f t="shared" ref="D69:D103" si="6">CONCATENATE("UNI", Q69, L69,W69,X69)</f>
        <v>UNIF4FA063L01</v>
      </c>
      <c r="E69" s="116" t="s">
        <v>322</v>
      </c>
      <c r="F69" s="116" t="s">
        <v>322</v>
      </c>
      <c r="G69" s="118">
        <v>300000</v>
      </c>
      <c r="H69" s="119">
        <v>0</v>
      </c>
      <c r="I69" s="120">
        <f t="shared" si="5"/>
        <v>234000</v>
      </c>
      <c r="J69" s="121">
        <v>2020</v>
      </c>
      <c r="K69" s="19" t="s">
        <v>93</v>
      </c>
      <c r="L69" s="19" t="str">
        <f t="shared" ref="L69:L103" si="7">LEFT(K69,2)</f>
        <v>FA</v>
      </c>
      <c r="M69" s="19" t="s">
        <v>94</v>
      </c>
      <c r="N69" s="19" t="s">
        <v>95</v>
      </c>
      <c r="O69" s="18" t="s">
        <v>32</v>
      </c>
      <c r="P69" s="18" t="s">
        <v>83</v>
      </c>
      <c r="Q69" s="18" t="str">
        <f t="shared" ref="Q69:Q103" si="8">LEFT(P69,2)</f>
        <v>F4</v>
      </c>
      <c r="R69" s="18" t="s">
        <v>84</v>
      </c>
      <c r="S69" s="18" t="s">
        <v>274</v>
      </c>
      <c r="T69" s="18" t="s">
        <v>47</v>
      </c>
      <c r="U69" s="18"/>
      <c r="V69" s="20"/>
      <c r="W69" s="25" t="s">
        <v>323</v>
      </c>
      <c r="X69" s="22" t="s">
        <v>36</v>
      </c>
      <c r="Z69" s="23">
        <v>300000</v>
      </c>
      <c r="AA69" s="23">
        <f t="shared" ref="AA69:AA103" si="9">Z69*0.78</f>
        <v>234000</v>
      </c>
    </row>
    <row r="70" spans="1:27" ht="45" x14ac:dyDescent="0.2">
      <c r="A70" s="18" t="s">
        <v>24</v>
      </c>
      <c r="B70" s="116" t="s">
        <v>324</v>
      </c>
      <c r="C70" s="116" t="s">
        <v>38</v>
      </c>
      <c r="D70" s="117" t="str">
        <f t="shared" si="6"/>
        <v>UNIF4FB064L01</v>
      </c>
      <c r="E70" s="116" t="s">
        <v>325</v>
      </c>
      <c r="F70" s="116" t="s">
        <v>325</v>
      </c>
      <c r="G70" s="118">
        <v>310000</v>
      </c>
      <c r="H70" s="119">
        <v>0</v>
      </c>
      <c r="I70" s="120">
        <f t="shared" si="5"/>
        <v>241800</v>
      </c>
      <c r="J70" s="121">
        <v>2019</v>
      </c>
      <c r="K70" s="19" t="s">
        <v>80</v>
      </c>
      <c r="L70" s="19" t="str">
        <f t="shared" si="7"/>
        <v>FB</v>
      </c>
      <c r="M70" s="18" t="s">
        <v>81</v>
      </c>
      <c r="N70" s="18" t="s">
        <v>82</v>
      </c>
      <c r="O70" s="18" t="s">
        <v>32</v>
      </c>
      <c r="P70" s="19" t="s">
        <v>83</v>
      </c>
      <c r="Q70" s="18" t="str">
        <f t="shared" si="8"/>
        <v>F4</v>
      </c>
      <c r="R70" s="19" t="s">
        <v>84</v>
      </c>
      <c r="S70" s="18" t="s">
        <v>326</v>
      </c>
      <c r="T70" s="18" t="s">
        <v>97</v>
      </c>
      <c r="U70" s="18"/>
      <c r="V70" s="20"/>
      <c r="W70" s="21" t="s">
        <v>327</v>
      </c>
      <c r="X70" s="22" t="s">
        <v>36</v>
      </c>
      <c r="Z70" s="23">
        <v>310000</v>
      </c>
      <c r="AA70" s="23">
        <f t="shared" si="9"/>
        <v>241800</v>
      </c>
    </row>
    <row r="71" spans="1:27" ht="45" x14ac:dyDescent="0.2">
      <c r="A71" s="18" t="s">
        <v>24</v>
      </c>
      <c r="B71" s="116" t="s">
        <v>328</v>
      </c>
      <c r="C71" s="116" t="s">
        <v>38</v>
      </c>
      <c r="D71" s="117" t="str">
        <f t="shared" si="6"/>
        <v>UNIF1TA065L01</v>
      </c>
      <c r="E71" s="116" t="s">
        <v>329</v>
      </c>
      <c r="F71" s="116" t="s">
        <v>330</v>
      </c>
      <c r="G71" s="118">
        <v>599200</v>
      </c>
      <c r="H71" s="119">
        <v>0</v>
      </c>
      <c r="I71" s="120">
        <f t="shared" si="5"/>
        <v>467376</v>
      </c>
      <c r="J71" s="121">
        <v>2020</v>
      </c>
      <c r="K71" s="19" t="s">
        <v>59</v>
      </c>
      <c r="L71" s="19" t="s">
        <v>60</v>
      </c>
      <c r="M71" s="19" t="s">
        <v>59</v>
      </c>
      <c r="N71" s="19" t="s">
        <v>59</v>
      </c>
      <c r="O71" s="18" t="s">
        <v>32</v>
      </c>
      <c r="P71" s="27" t="s">
        <v>61</v>
      </c>
      <c r="Q71" s="18" t="str">
        <f t="shared" si="8"/>
        <v>F1</v>
      </c>
      <c r="R71" s="27" t="s">
        <v>62</v>
      </c>
      <c r="S71" s="18" t="s">
        <v>331</v>
      </c>
      <c r="T71" s="18" t="s">
        <v>332</v>
      </c>
      <c r="U71" s="18"/>
      <c r="V71" s="20"/>
      <c r="W71" s="25" t="s">
        <v>333</v>
      </c>
      <c r="X71" s="22" t="s">
        <v>36</v>
      </c>
      <c r="Z71" s="23">
        <v>599200</v>
      </c>
      <c r="AA71" s="23">
        <f t="shared" si="9"/>
        <v>467376</v>
      </c>
    </row>
    <row r="72" spans="1:27" ht="45" x14ac:dyDescent="0.2">
      <c r="A72" s="18" t="s">
        <v>24</v>
      </c>
      <c r="B72" s="116" t="s">
        <v>334</v>
      </c>
      <c r="C72" s="116" t="s">
        <v>133</v>
      </c>
      <c r="D72" s="117" t="str">
        <f t="shared" si="6"/>
        <v>UNID2DB066L01</v>
      </c>
      <c r="E72" s="116" t="s">
        <v>335</v>
      </c>
      <c r="F72" s="116" t="s">
        <v>335</v>
      </c>
      <c r="G72" s="118">
        <v>500000</v>
      </c>
      <c r="H72" s="119">
        <v>0</v>
      </c>
      <c r="I72" s="120">
        <f t="shared" si="5"/>
        <v>390000</v>
      </c>
      <c r="J72" s="121">
        <v>2018</v>
      </c>
      <c r="K72" s="19" t="s">
        <v>135</v>
      </c>
      <c r="L72" s="19" t="str">
        <f t="shared" si="7"/>
        <v>DB</v>
      </c>
      <c r="M72" s="18" t="s">
        <v>136</v>
      </c>
      <c r="N72" s="18" t="s">
        <v>137</v>
      </c>
      <c r="O72" s="18" t="s">
        <v>32</v>
      </c>
      <c r="P72" s="18" t="s">
        <v>138</v>
      </c>
      <c r="Q72" s="18" t="str">
        <f t="shared" si="8"/>
        <v>D2</v>
      </c>
      <c r="R72" s="18" t="s">
        <v>139</v>
      </c>
      <c r="S72" s="18" t="s">
        <v>336</v>
      </c>
      <c r="T72" s="18" t="s">
        <v>47</v>
      </c>
      <c r="U72" s="18"/>
      <c r="V72" s="20"/>
      <c r="W72" s="21" t="s">
        <v>337</v>
      </c>
      <c r="X72" s="22" t="s">
        <v>36</v>
      </c>
      <c r="Z72" s="23">
        <v>500000</v>
      </c>
      <c r="AA72" s="23">
        <f t="shared" si="9"/>
        <v>390000</v>
      </c>
    </row>
    <row r="73" spans="1:27" ht="45" x14ac:dyDescent="0.2">
      <c r="A73" s="26" t="s">
        <v>24</v>
      </c>
      <c r="B73" s="122" t="s">
        <v>338</v>
      </c>
      <c r="C73" s="122" t="s">
        <v>38</v>
      </c>
      <c r="D73" s="117" t="str">
        <f t="shared" si="6"/>
        <v>UNIF4FB067L01</v>
      </c>
      <c r="E73" s="122" t="s">
        <v>339</v>
      </c>
      <c r="F73" s="122" t="s">
        <v>340</v>
      </c>
      <c r="G73" s="123">
        <v>76500</v>
      </c>
      <c r="H73" s="126">
        <v>0</v>
      </c>
      <c r="I73" s="120">
        <f t="shared" si="5"/>
        <v>59670</v>
      </c>
      <c r="J73" s="121">
        <v>2021</v>
      </c>
      <c r="K73" s="27" t="s">
        <v>80</v>
      </c>
      <c r="L73" s="19" t="str">
        <f t="shared" si="7"/>
        <v>FB</v>
      </c>
      <c r="M73" s="27" t="s">
        <v>81</v>
      </c>
      <c r="N73" s="27" t="s">
        <v>82</v>
      </c>
      <c r="O73" s="26" t="s">
        <v>32</v>
      </c>
      <c r="P73" s="19" t="s">
        <v>83</v>
      </c>
      <c r="Q73" s="18" t="str">
        <f t="shared" si="8"/>
        <v>F4</v>
      </c>
      <c r="R73" s="19" t="s">
        <v>84</v>
      </c>
      <c r="S73" s="18" t="s">
        <v>341</v>
      </c>
      <c r="T73" s="18" t="s">
        <v>47</v>
      </c>
      <c r="U73" s="26"/>
      <c r="V73" s="28"/>
      <c r="W73" s="25" t="s">
        <v>342</v>
      </c>
      <c r="X73" s="22" t="s">
        <v>36</v>
      </c>
      <c r="Z73" s="29">
        <v>186500</v>
      </c>
      <c r="AA73" s="23">
        <f t="shared" si="9"/>
        <v>145470</v>
      </c>
    </row>
    <row r="74" spans="1:27" ht="60" x14ac:dyDescent="0.2">
      <c r="A74" s="26" t="s">
        <v>24</v>
      </c>
      <c r="B74" s="122" t="s">
        <v>343</v>
      </c>
      <c r="C74" s="122" t="s">
        <v>26</v>
      </c>
      <c r="D74" s="117" t="str">
        <f t="shared" si="6"/>
        <v>UNIA1AC068L01</v>
      </c>
      <c r="E74" s="130" t="s">
        <v>344</v>
      </c>
      <c r="F74" s="122" t="s">
        <v>344</v>
      </c>
      <c r="G74" s="123">
        <v>400000</v>
      </c>
      <c r="H74" s="126">
        <v>0</v>
      </c>
      <c r="I74" s="120">
        <f t="shared" si="5"/>
        <v>312000</v>
      </c>
      <c r="J74" s="121">
        <v>2021</v>
      </c>
      <c r="K74" s="27" t="s">
        <v>52</v>
      </c>
      <c r="L74" s="19" t="str">
        <f t="shared" si="7"/>
        <v>AC</v>
      </c>
      <c r="M74" s="27" t="s">
        <v>345</v>
      </c>
      <c r="N74" s="27" t="s">
        <v>346</v>
      </c>
      <c r="O74" s="27" t="s">
        <v>32</v>
      </c>
      <c r="P74" s="27" t="s">
        <v>168</v>
      </c>
      <c r="Q74" s="18" t="str">
        <f t="shared" si="8"/>
        <v>A1</v>
      </c>
      <c r="R74" s="27" t="s">
        <v>169</v>
      </c>
      <c r="S74" s="18"/>
      <c r="T74" s="18"/>
      <c r="U74" s="26" t="s">
        <v>347</v>
      </c>
      <c r="V74" s="28" t="s">
        <v>123</v>
      </c>
      <c r="W74" s="21" t="s">
        <v>348</v>
      </c>
      <c r="X74" s="22" t="s">
        <v>36</v>
      </c>
      <c r="Z74" s="29">
        <v>400000</v>
      </c>
      <c r="AA74" s="23">
        <f t="shared" si="9"/>
        <v>312000</v>
      </c>
    </row>
    <row r="75" spans="1:27" ht="45" x14ac:dyDescent="0.2">
      <c r="A75" s="18" t="s">
        <v>24</v>
      </c>
      <c r="B75" s="116" t="s">
        <v>349</v>
      </c>
      <c r="C75" s="116" t="s">
        <v>38</v>
      </c>
      <c r="D75" s="117" t="str">
        <f t="shared" si="6"/>
        <v>UNIF4FB069L01</v>
      </c>
      <c r="E75" s="116" t="s">
        <v>350</v>
      </c>
      <c r="F75" s="116" t="s">
        <v>351</v>
      </c>
      <c r="G75" s="118">
        <v>130000</v>
      </c>
      <c r="H75" s="119">
        <v>0</v>
      </c>
      <c r="I75" s="120">
        <f t="shared" si="5"/>
        <v>101400</v>
      </c>
      <c r="J75" s="121">
        <v>2020</v>
      </c>
      <c r="K75" s="19" t="s">
        <v>80</v>
      </c>
      <c r="L75" s="19" t="str">
        <f t="shared" si="7"/>
        <v>FB</v>
      </c>
      <c r="M75" s="18" t="s">
        <v>81</v>
      </c>
      <c r="N75" s="18" t="s">
        <v>82</v>
      </c>
      <c r="O75" s="18" t="s">
        <v>32</v>
      </c>
      <c r="P75" s="19" t="s">
        <v>83</v>
      </c>
      <c r="Q75" s="18" t="str">
        <f t="shared" si="8"/>
        <v>F4</v>
      </c>
      <c r="R75" s="19" t="s">
        <v>84</v>
      </c>
      <c r="S75" s="18" t="s">
        <v>352</v>
      </c>
      <c r="T75" s="18" t="s">
        <v>47</v>
      </c>
      <c r="U75" s="18"/>
      <c r="V75" s="20"/>
      <c r="W75" s="25" t="s">
        <v>353</v>
      </c>
      <c r="X75" s="22" t="s">
        <v>36</v>
      </c>
      <c r="Z75" s="23">
        <v>130000</v>
      </c>
      <c r="AA75" s="23">
        <f t="shared" si="9"/>
        <v>101400</v>
      </c>
    </row>
    <row r="76" spans="1:27" ht="45" x14ac:dyDescent="0.2">
      <c r="A76" s="18" t="s">
        <v>24</v>
      </c>
      <c r="B76" s="116" t="s">
        <v>354</v>
      </c>
      <c r="C76" s="116" t="s">
        <v>133</v>
      </c>
      <c r="D76" s="117" t="str">
        <f t="shared" si="6"/>
        <v>UNID1DC070L01</v>
      </c>
      <c r="E76" s="154" t="s">
        <v>355</v>
      </c>
      <c r="F76" s="154" t="s">
        <v>355</v>
      </c>
      <c r="G76" s="118">
        <v>500000</v>
      </c>
      <c r="H76" s="119">
        <v>0</v>
      </c>
      <c r="I76" s="120">
        <f t="shared" si="5"/>
        <v>390000</v>
      </c>
      <c r="J76" s="121">
        <v>2019</v>
      </c>
      <c r="K76" s="19" t="s">
        <v>356</v>
      </c>
      <c r="L76" s="19" t="str">
        <f t="shared" si="7"/>
        <v>DC</v>
      </c>
      <c r="M76" s="18" t="s">
        <v>357</v>
      </c>
      <c r="N76" s="18" t="s">
        <v>358</v>
      </c>
      <c r="O76" s="18" t="s">
        <v>32</v>
      </c>
      <c r="P76" s="18" t="s">
        <v>359</v>
      </c>
      <c r="Q76" s="18" t="str">
        <f t="shared" si="8"/>
        <v>D1</v>
      </c>
      <c r="R76" s="18" t="s">
        <v>360</v>
      </c>
      <c r="S76" s="18" t="s">
        <v>361</v>
      </c>
      <c r="T76" s="18" t="s">
        <v>97</v>
      </c>
      <c r="U76" s="18"/>
      <c r="V76" s="20"/>
      <c r="W76" s="21" t="s">
        <v>362</v>
      </c>
      <c r="X76" s="22" t="s">
        <v>36</v>
      </c>
      <c r="Z76" s="23">
        <v>500000</v>
      </c>
      <c r="AA76" s="23">
        <f t="shared" si="9"/>
        <v>390000</v>
      </c>
    </row>
    <row r="77" spans="1:27" ht="45" x14ac:dyDescent="0.2">
      <c r="A77" s="26" t="s">
        <v>24</v>
      </c>
      <c r="B77" s="122" t="s">
        <v>354</v>
      </c>
      <c r="C77" s="122" t="s">
        <v>133</v>
      </c>
      <c r="D77" s="117" t="str">
        <f t="shared" si="6"/>
        <v>UNID1DC070L02</v>
      </c>
      <c r="E77" s="158"/>
      <c r="F77" s="158"/>
      <c r="G77" s="123">
        <v>3200000</v>
      </c>
      <c r="H77" s="126">
        <v>0</v>
      </c>
      <c r="I77" s="120">
        <f t="shared" si="5"/>
        <v>2496000</v>
      </c>
      <c r="J77" s="121">
        <v>2020</v>
      </c>
      <c r="K77" s="27" t="s">
        <v>356</v>
      </c>
      <c r="L77" s="19" t="str">
        <f t="shared" si="7"/>
        <v>DC</v>
      </c>
      <c r="M77" s="27" t="s">
        <v>357</v>
      </c>
      <c r="N77" s="27" t="s">
        <v>358</v>
      </c>
      <c r="O77" s="27" t="s">
        <v>32</v>
      </c>
      <c r="P77" s="18" t="s">
        <v>359</v>
      </c>
      <c r="Q77" s="18" t="str">
        <f t="shared" si="8"/>
        <v>D1</v>
      </c>
      <c r="R77" s="18" t="s">
        <v>360</v>
      </c>
      <c r="S77" s="18" t="s">
        <v>361</v>
      </c>
      <c r="T77" s="18" t="s">
        <v>97</v>
      </c>
      <c r="U77" s="26"/>
      <c r="V77" s="28"/>
      <c r="W77" s="25" t="s">
        <v>362</v>
      </c>
      <c r="X77" s="22" t="s">
        <v>141</v>
      </c>
      <c r="Z77" s="29">
        <v>2400000</v>
      </c>
      <c r="AA77" s="23">
        <f t="shared" si="9"/>
        <v>1872000</v>
      </c>
    </row>
    <row r="78" spans="1:27" ht="45" x14ac:dyDescent="0.2">
      <c r="A78" s="18" t="s">
        <v>24</v>
      </c>
      <c r="B78" s="116" t="s">
        <v>354</v>
      </c>
      <c r="C78" s="116" t="s">
        <v>133</v>
      </c>
      <c r="D78" s="117" t="str">
        <f t="shared" si="6"/>
        <v>UNID1DC070L03</v>
      </c>
      <c r="E78" s="158"/>
      <c r="F78" s="158"/>
      <c r="G78" s="123">
        <v>3200000</v>
      </c>
      <c r="H78" s="119">
        <v>0</v>
      </c>
      <c r="I78" s="120">
        <f t="shared" si="5"/>
        <v>2496000</v>
      </c>
      <c r="J78" s="121">
        <v>2021</v>
      </c>
      <c r="K78" s="19" t="s">
        <v>356</v>
      </c>
      <c r="L78" s="19" t="str">
        <f t="shared" si="7"/>
        <v>DC</v>
      </c>
      <c r="M78" s="18" t="s">
        <v>357</v>
      </c>
      <c r="N78" s="18" t="s">
        <v>358</v>
      </c>
      <c r="O78" s="18" t="s">
        <v>32</v>
      </c>
      <c r="P78" s="18" t="s">
        <v>359</v>
      </c>
      <c r="Q78" s="18" t="str">
        <f t="shared" si="8"/>
        <v>D1</v>
      </c>
      <c r="R78" s="18" t="s">
        <v>360</v>
      </c>
      <c r="S78" s="18" t="s">
        <v>361</v>
      </c>
      <c r="T78" s="18" t="s">
        <v>97</v>
      </c>
      <c r="U78" s="18"/>
      <c r="V78" s="20"/>
      <c r="W78" s="21" t="s">
        <v>362</v>
      </c>
      <c r="X78" s="22" t="s">
        <v>142</v>
      </c>
      <c r="Z78" s="29">
        <v>2400000</v>
      </c>
      <c r="AA78" s="23">
        <f t="shared" si="9"/>
        <v>1872000</v>
      </c>
    </row>
    <row r="79" spans="1:27" ht="45" x14ac:dyDescent="0.2">
      <c r="A79" s="18" t="s">
        <v>24</v>
      </c>
      <c r="B79" s="116" t="s">
        <v>354</v>
      </c>
      <c r="C79" s="116" t="s">
        <v>133</v>
      </c>
      <c r="D79" s="117" t="str">
        <f t="shared" si="6"/>
        <v>UNID1DC070L04</v>
      </c>
      <c r="E79" s="158"/>
      <c r="F79" s="158"/>
      <c r="G79" s="123">
        <v>3200000</v>
      </c>
      <c r="H79" s="119">
        <v>0</v>
      </c>
      <c r="I79" s="120">
        <f t="shared" si="5"/>
        <v>2496000</v>
      </c>
      <c r="J79" s="121">
        <v>2022</v>
      </c>
      <c r="K79" s="19" t="s">
        <v>356</v>
      </c>
      <c r="L79" s="19" t="str">
        <f t="shared" si="7"/>
        <v>DC</v>
      </c>
      <c r="M79" s="18" t="s">
        <v>357</v>
      </c>
      <c r="N79" s="18" t="s">
        <v>358</v>
      </c>
      <c r="O79" s="18" t="s">
        <v>32</v>
      </c>
      <c r="P79" s="18" t="s">
        <v>359</v>
      </c>
      <c r="Q79" s="18" t="str">
        <f t="shared" si="8"/>
        <v>D1</v>
      </c>
      <c r="R79" s="18" t="s">
        <v>360</v>
      </c>
      <c r="S79" s="18" t="s">
        <v>361</v>
      </c>
      <c r="T79" s="18" t="s">
        <v>97</v>
      </c>
      <c r="U79" s="18"/>
      <c r="V79" s="20"/>
      <c r="W79" s="25" t="s">
        <v>362</v>
      </c>
      <c r="X79" s="22" t="s">
        <v>143</v>
      </c>
      <c r="Z79" s="29">
        <v>2400000</v>
      </c>
      <c r="AA79" s="23">
        <f t="shared" si="9"/>
        <v>1872000</v>
      </c>
    </row>
    <row r="80" spans="1:27" ht="45" x14ac:dyDescent="0.2">
      <c r="A80" s="26" t="s">
        <v>24</v>
      </c>
      <c r="B80" s="122" t="s">
        <v>363</v>
      </c>
      <c r="C80" s="122" t="s">
        <v>26</v>
      </c>
      <c r="D80" s="117" t="str">
        <f t="shared" si="6"/>
        <v>UNIA3AA071L01</v>
      </c>
      <c r="E80" s="132" t="s">
        <v>364</v>
      </c>
      <c r="F80" s="132" t="s">
        <v>364</v>
      </c>
      <c r="G80" s="123">
        <v>600000</v>
      </c>
      <c r="H80" s="126">
        <v>0</v>
      </c>
      <c r="I80" s="120">
        <f t="shared" si="5"/>
        <v>468000</v>
      </c>
      <c r="J80" s="121">
        <v>2022</v>
      </c>
      <c r="K80" s="27" t="s">
        <v>74</v>
      </c>
      <c r="L80" s="19" t="str">
        <f t="shared" si="7"/>
        <v>AA</v>
      </c>
      <c r="M80" s="27" t="s">
        <v>112</v>
      </c>
      <c r="N80" s="27" t="s">
        <v>95</v>
      </c>
      <c r="O80" s="27" t="s">
        <v>32</v>
      </c>
      <c r="P80" s="18" t="s">
        <v>113</v>
      </c>
      <c r="Q80" s="18" t="str">
        <f t="shared" si="8"/>
        <v>A3</v>
      </c>
      <c r="R80" s="18" t="s">
        <v>95</v>
      </c>
      <c r="S80" s="18"/>
      <c r="T80" s="18"/>
      <c r="U80" s="26"/>
      <c r="V80" s="28"/>
      <c r="W80" s="25" t="s">
        <v>365</v>
      </c>
      <c r="X80" s="22" t="s">
        <v>36</v>
      </c>
      <c r="Z80" s="29">
        <v>600000</v>
      </c>
      <c r="AA80" s="23">
        <f t="shared" si="9"/>
        <v>468000</v>
      </c>
    </row>
    <row r="81" spans="1:27" ht="45" x14ac:dyDescent="0.2">
      <c r="A81" s="18" t="s">
        <v>24</v>
      </c>
      <c r="B81" s="116" t="s">
        <v>366</v>
      </c>
      <c r="C81" s="116" t="s">
        <v>26</v>
      </c>
      <c r="D81" s="117" t="str">
        <f t="shared" si="6"/>
        <v>UNIA3AA072L01</v>
      </c>
      <c r="E81" s="116" t="s">
        <v>367</v>
      </c>
      <c r="F81" s="116" t="s">
        <v>367</v>
      </c>
      <c r="G81" s="118">
        <v>227500</v>
      </c>
      <c r="H81" s="119">
        <v>0</v>
      </c>
      <c r="I81" s="120">
        <f t="shared" si="5"/>
        <v>177450</v>
      </c>
      <c r="J81" s="121">
        <v>2021</v>
      </c>
      <c r="K81" s="19" t="s">
        <v>74</v>
      </c>
      <c r="L81" s="19" t="str">
        <f t="shared" si="7"/>
        <v>AA</v>
      </c>
      <c r="M81" s="19" t="s">
        <v>112</v>
      </c>
      <c r="N81" s="19" t="s">
        <v>95</v>
      </c>
      <c r="O81" s="19" t="s">
        <v>32</v>
      </c>
      <c r="P81" s="18" t="s">
        <v>113</v>
      </c>
      <c r="Q81" s="18" t="str">
        <f t="shared" si="8"/>
        <v>A3</v>
      </c>
      <c r="R81" s="18" t="s">
        <v>95</v>
      </c>
      <c r="S81" s="18"/>
      <c r="T81" s="18"/>
      <c r="U81" s="18" t="s">
        <v>122</v>
      </c>
      <c r="V81" s="20" t="s">
        <v>123</v>
      </c>
      <c r="W81" s="21" t="s">
        <v>368</v>
      </c>
      <c r="X81" s="22" t="s">
        <v>36</v>
      </c>
      <c r="Z81" s="23">
        <v>227500</v>
      </c>
      <c r="AA81" s="23">
        <f t="shared" si="9"/>
        <v>177450</v>
      </c>
    </row>
    <row r="82" spans="1:27" ht="45" x14ac:dyDescent="0.2">
      <c r="A82" s="26" t="s">
        <v>24</v>
      </c>
      <c r="B82" s="122" t="s">
        <v>369</v>
      </c>
      <c r="C82" s="122" t="s">
        <v>38</v>
      </c>
      <c r="D82" s="117" t="str">
        <f t="shared" si="6"/>
        <v>UNIF2FB074L01</v>
      </c>
      <c r="E82" s="122" t="s">
        <v>370</v>
      </c>
      <c r="F82" s="122" t="s">
        <v>371</v>
      </c>
      <c r="G82" s="123">
        <v>210000</v>
      </c>
      <c r="H82" s="126">
        <v>0</v>
      </c>
      <c r="I82" s="120">
        <f t="shared" si="5"/>
        <v>163800</v>
      </c>
      <c r="J82" s="121">
        <v>2021</v>
      </c>
      <c r="K82" s="27" t="s">
        <v>80</v>
      </c>
      <c r="L82" s="19" t="str">
        <f t="shared" si="7"/>
        <v>FB</v>
      </c>
      <c r="M82" s="27" t="s">
        <v>216</v>
      </c>
      <c r="N82" s="27" t="s">
        <v>217</v>
      </c>
      <c r="O82" s="27" t="s">
        <v>32</v>
      </c>
      <c r="P82" s="18" t="s">
        <v>44</v>
      </c>
      <c r="Q82" s="18" t="str">
        <f t="shared" si="8"/>
        <v>F2</v>
      </c>
      <c r="R82" s="18" t="s">
        <v>45</v>
      </c>
      <c r="S82" s="18" t="s">
        <v>372</v>
      </c>
      <c r="T82" s="18" t="s">
        <v>47</v>
      </c>
      <c r="U82" s="26"/>
      <c r="V82" s="28"/>
      <c r="W82" s="21" t="s">
        <v>373</v>
      </c>
      <c r="X82" s="22" t="s">
        <v>36</v>
      </c>
      <c r="Z82" s="29">
        <v>210000</v>
      </c>
      <c r="AA82" s="23">
        <f t="shared" si="9"/>
        <v>163800</v>
      </c>
    </row>
    <row r="83" spans="1:27" ht="45" x14ac:dyDescent="0.2">
      <c r="A83" s="18" t="s">
        <v>24</v>
      </c>
      <c r="B83" s="116" t="s">
        <v>374</v>
      </c>
      <c r="C83" s="116" t="s">
        <v>38</v>
      </c>
      <c r="D83" s="117" t="str">
        <f t="shared" si="6"/>
        <v>UNIF1TA075L01</v>
      </c>
      <c r="E83" s="116" t="s">
        <v>375</v>
      </c>
      <c r="F83" s="116" t="s">
        <v>376</v>
      </c>
      <c r="G83" s="118">
        <v>110400</v>
      </c>
      <c r="H83" s="119">
        <v>0</v>
      </c>
      <c r="I83" s="120">
        <f t="shared" si="5"/>
        <v>86112</v>
      </c>
      <c r="J83" s="121">
        <v>2018</v>
      </c>
      <c r="K83" s="19" t="s">
        <v>59</v>
      </c>
      <c r="L83" s="19" t="s">
        <v>60</v>
      </c>
      <c r="M83" s="19" t="s">
        <v>59</v>
      </c>
      <c r="N83" s="19" t="s">
        <v>59</v>
      </c>
      <c r="O83" s="18" t="s">
        <v>32</v>
      </c>
      <c r="P83" s="27" t="s">
        <v>61</v>
      </c>
      <c r="Q83" s="18" t="str">
        <f t="shared" si="8"/>
        <v>F1</v>
      </c>
      <c r="R83" s="27" t="s">
        <v>62</v>
      </c>
      <c r="S83" s="18" t="s">
        <v>377</v>
      </c>
      <c r="T83" s="18" t="s">
        <v>47</v>
      </c>
      <c r="U83" s="35" t="s">
        <v>378</v>
      </c>
      <c r="V83" s="20"/>
      <c r="W83" s="25" t="s">
        <v>379</v>
      </c>
      <c r="X83" s="22" t="s">
        <v>36</v>
      </c>
      <c r="Z83" s="23">
        <v>110400</v>
      </c>
      <c r="AA83" s="23">
        <f t="shared" si="9"/>
        <v>86112</v>
      </c>
    </row>
    <row r="84" spans="1:27" ht="45" x14ac:dyDescent="0.2">
      <c r="A84" s="18" t="s">
        <v>24</v>
      </c>
      <c r="B84" s="116" t="s">
        <v>380</v>
      </c>
      <c r="C84" s="116" t="s">
        <v>38</v>
      </c>
      <c r="D84" s="117" t="str">
        <f t="shared" si="6"/>
        <v>UNID3TA076L01</v>
      </c>
      <c r="E84" s="116" t="s">
        <v>381</v>
      </c>
      <c r="F84" s="116" t="s">
        <v>382</v>
      </c>
      <c r="G84" s="118">
        <v>60000</v>
      </c>
      <c r="H84" s="126">
        <v>0</v>
      </c>
      <c r="I84" s="120">
        <f t="shared" si="5"/>
        <v>46800</v>
      </c>
      <c r="J84" s="121">
        <v>2019</v>
      </c>
      <c r="K84" s="19" t="s">
        <v>59</v>
      </c>
      <c r="L84" s="19" t="s">
        <v>60</v>
      </c>
      <c r="M84" s="19" t="s">
        <v>59</v>
      </c>
      <c r="N84" s="19" t="s">
        <v>59</v>
      </c>
      <c r="O84" s="19" t="s">
        <v>32</v>
      </c>
      <c r="P84" s="27" t="s">
        <v>210</v>
      </c>
      <c r="Q84" s="18" t="str">
        <f t="shared" si="8"/>
        <v>D3</v>
      </c>
      <c r="R84" s="27" t="s">
        <v>211</v>
      </c>
      <c r="S84" s="18" t="s">
        <v>383</v>
      </c>
      <c r="T84" s="18" t="s">
        <v>103</v>
      </c>
      <c r="U84" s="33"/>
      <c r="V84" s="20"/>
      <c r="W84" s="21" t="s">
        <v>384</v>
      </c>
      <c r="X84" s="22" t="s">
        <v>36</v>
      </c>
      <c r="Z84" s="23">
        <v>60000</v>
      </c>
      <c r="AA84" s="23">
        <f t="shared" si="9"/>
        <v>46800</v>
      </c>
    </row>
    <row r="85" spans="1:27" ht="45" x14ac:dyDescent="0.2">
      <c r="A85" s="26" t="s">
        <v>24</v>
      </c>
      <c r="B85" s="122" t="s">
        <v>385</v>
      </c>
      <c r="C85" s="122" t="s">
        <v>26</v>
      </c>
      <c r="D85" s="117" t="str">
        <f t="shared" si="6"/>
        <v>UNIA3AA078L01</v>
      </c>
      <c r="E85" s="122" t="s">
        <v>386</v>
      </c>
      <c r="F85" s="122" t="s">
        <v>387</v>
      </c>
      <c r="G85" s="123">
        <v>240000</v>
      </c>
      <c r="H85" s="126">
        <v>0</v>
      </c>
      <c r="I85" s="120">
        <f t="shared" si="5"/>
        <v>187200</v>
      </c>
      <c r="J85" s="121">
        <v>2022</v>
      </c>
      <c r="K85" s="27" t="s">
        <v>74</v>
      </c>
      <c r="L85" s="19" t="str">
        <f t="shared" si="7"/>
        <v>AA</v>
      </c>
      <c r="M85" s="27" t="s">
        <v>112</v>
      </c>
      <c r="N85" s="27" t="s">
        <v>95</v>
      </c>
      <c r="O85" s="26" t="s">
        <v>32</v>
      </c>
      <c r="P85" s="18" t="s">
        <v>113</v>
      </c>
      <c r="Q85" s="18" t="str">
        <f t="shared" si="8"/>
        <v>A3</v>
      </c>
      <c r="R85" s="18" t="s">
        <v>95</v>
      </c>
      <c r="S85" s="18"/>
      <c r="T85" s="18"/>
      <c r="U85" s="26"/>
      <c r="V85" s="28"/>
      <c r="W85" s="21" t="s">
        <v>388</v>
      </c>
      <c r="X85" s="22" t="s">
        <v>36</v>
      </c>
      <c r="Z85" s="29">
        <v>240000</v>
      </c>
      <c r="AA85" s="23">
        <f t="shared" si="9"/>
        <v>187200</v>
      </c>
    </row>
    <row r="86" spans="1:27" ht="45" x14ac:dyDescent="0.2">
      <c r="A86" s="18" t="s">
        <v>24</v>
      </c>
      <c r="B86" s="116" t="s">
        <v>389</v>
      </c>
      <c r="C86" s="116" t="s">
        <v>26</v>
      </c>
      <c r="D86" s="117" t="str">
        <f t="shared" si="6"/>
        <v>UNIA3AA079L01</v>
      </c>
      <c r="E86" s="116" t="s">
        <v>390</v>
      </c>
      <c r="F86" s="116" t="s">
        <v>391</v>
      </c>
      <c r="G86" s="118">
        <v>1600000</v>
      </c>
      <c r="H86" s="119">
        <v>0</v>
      </c>
      <c r="I86" s="120">
        <f t="shared" si="5"/>
        <v>1248000</v>
      </c>
      <c r="J86" s="121">
        <v>2021</v>
      </c>
      <c r="K86" s="19" t="s">
        <v>74</v>
      </c>
      <c r="L86" s="19" t="str">
        <f t="shared" si="7"/>
        <v>AA</v>
      </c>
      <c r="M86" s="19" t="s">
        <v>112</v>
      </c>
      <c r="N86" s="19" t="s">
        <v>95</v>
      </c>
      <c r="O86" s="19" t="s">
        <v>32</v>
      </c>
      <c r="P86" s="18" t="s">
        <v>113</v>
      </c>
      <c r="Q86" s="18" t="str">
        <f t="shared" si="8"/>
        <v>A3</v>
      </c>
      <c r="R86" s="18" t="s">
        <v>95</v>
      </c>
      <c r="S86" s="18"/>
      <c r="T86" s="18"/>
      <c r="U86" s="18" t="s">
        <v>122</v>
      </c>
      <c r="V86" s="20" t="s">
        <v>123</v>
      </c>
      <c r="W86" s="25" t="s">
        <v>392</v>
      </c>
      <c r="X86" s="22" t="s">
        <v>36</v>
      </c>
      <c r="Z86" s="23">
        <v>1600000</v>
      </c>
      <c r="AA86" s="23">
        <f t="shared" si="9"/>
        <v>1248000</v>
      </c>
    </row>
    <row r="87" spans="1:27" ht="45" x14ac:dyDescent="0.2">
      <c r="A87" s="18" t="s">
        <v>24</v>
      </c>
      <c r="B87" s="116" t="s">
        <v>389</v>
      </c>
      <c r="C87" s="116" t="s">
        <v>26</v>
      </c>
      <c r="D87" s="117" t="str">
        <f t="shared" si="6"/>
        <v>UNIA3AA080L01</v>
      </c>
      <c r="E87" s="124" t="s">
        <v>393</v>
      </c>
      <c r="F87" s="116" t="s">
        <v>393</v>
      </c>
      <c r="G87" s="118">
        <v>150000</v>
      </c>
      <c r="H87" s="119">
        <v>0</v>
      </c>
      <c r="I87" s="120">
        <f t="shared" si="5"/>
        <v>117000</v>
      </c>
      <c r="J87" s="121">
        <v>2019</v>
      </c>
      <c r="K87" s="19" t="s">
        <v>74</v>
      </c>
      <c r="L87" s="19" t="str">
        <f t="shared" si="7"/>
        <v>AA</v>
      </c>
      <c r="M87" s="19" t="s">
        <v>112</v>
      </c>
      <c r="N87" s="18" t="s">
        <v>95</v>
      </c>
      <c r="O87" s="18" t="s">
        <v>32</v>
      </c>
      <c r="P87" s="18" t="s">
        <v>113</v>
      </c>
      <c r="Q87" s="18" t="str">
        <f t="shared" si="8"/>
        <v>A3</v>
      </c>
      <c r="R87" s="18" t="s">
        <v>95</v>
      </c>
      <c r="S87" s="18"/>
      <c r="T87" s="18"/>
      <c r="U87" s="18" t="s">
        <v>394</v>
      </c>
      <c r="V87" s="20" t="s">
        <v>123</v>
      </c>
      <c r="W87" s="21" t="s">
        <v>395</v>
      </c>
      <c r="X87" s="22" t="s">
        <v>36</v>
      </c>
      <c r="Z87" s="23">
        <v>150000</v>
      </c>
      <c r="AA87" s="23">
        <f t="shared" si="9"/>
        <v>117000</v>
      </c>
    </row>
    <row r="88" spans="1:27" ht="45" x14ac:dyDescent="0.2">
      <c r="A88" s="18" t="s">
        <v>24</v>
      </c>
      <c r="B88" s="116" t="s">
        <v>389</v>
      </c>
      <c r="C88" s="116" t="s">
        <v>26</v>
      </c>
      <c r="D88" s="117" t="str">
        <f t="shared" si="6"/>
        <v>UNIA3AA081L01</v>
      </c>
      <c r="E88" s="124" t="s">
        <v>396</v>
      </c>
      <c r="F88" s="116" t="s">
        <v>397</v>
      </c>
      <c r="G88" s="118">
        <v>130000</v>
      </c>
      <c r="H88" s="119">
        <v>0</v>
      </c>
      <c r="I88" s="120">
        <f t="shared" si="5"/>
        <v>101400</v>
      </c>
      <c r="J88" s="121">
        <v>2022</v>
      </c>
      <c r="K88" s="19" t="s">
        <v>74</v>
      </c>
      <c r="L88" s="19" t="str">
        <f t="shared" si="7"/>
        <v>AA</v>
      </c>
      <c r="M88" s="19" t="s">
        <v>112</v>
      </c>
      <c r="N88" s="19" t="s">
        <v>95</v>
      </c>
      <c r="O88" s="19" t="s">
        <v>32</v>
      </c>
      <c r="P88" s="18" t="s">
        <v>113</v>
      </c>
      <c r="Q88" s="18" t="str">
        <f t="shared" si="8"/>
        <v>A3</v>
      </c>
      <c r="R88" s="18" t="s">
        <v>95</v>
      </c>
      <c r="S88" s="18"/>
      <c r="T88" s="18"/>
      <c r="U88" s="18" t="s">
        <v>122</v>
      </c>
      <c r="V88" s="20" t="s">
        <v>123</v>
      </c>
      <c r="W88" s="25" t="s">
        <v>398</v>
      </c>
      <c r="X88" s="22" t="s">
        <v>36</v>
      </c>
      <c r="Z88" s="23">
        <v>130000</v>
      </c>
      <c r="AA88" s="23">
        <f t="shared" si="9"/>
        <v>101400</v>
      </c>
    </row>
    <row r="89" spans="1:27" ht="45" x14ac:dyDescent="0.2">
      <c r="A89" s="26" t="s">
        <v>24</v>
      </c>
      <c r="B89" s="122" t="s">
        <v>399</v>
      </c>
      <c r="C89" s="122" t="s">
        <v>38</v>
      </c>
      <c r="D89" s="117" t="str">
        <f t="shared" si="6"/>
        <v>UNID3TA082L01</v>
      </c>
      <c r="E89" s="130" t="s">
        <v>400</v>
      </c>
      <c r="F89" s="130" t="s">
        <v>401</v>
      </c>
      <c r="G89" s="123">
        <v>365000</v>
      </c>
      <c r="H89" s="126">
        <v>0</v>
      </c>
      <c r="I89" s="120">
        <f t="shared" si="5"/>
        <v>284700</v>
      </c>
      <c r="J89" s="121">
        <v>2019</v>
      </c>
      <c r="K89" s="27" t="s">
        <v>59</v>
      </c>
      <c r="L89" s="19" t="s">
        <v>60</v>
      </c>
      <c r="M89" s="27" t="s">
        <v>59</v>
      </c>
      <c r="N89" s="27" t="s">
        <v>59</v>
      </c>
      <c r="O89" s="27" t="s">
        <v>32</v>
      </c>
      <c r="P89" s="27" t="s">
        <v>210</v>
      </c>
      <c r="Q89" s="18" t="str">
        <f t="shared" si="8"/>
        <v>D3</v>
      </c>
      <c r="R89" s="27" t="s">
        <v>211</v>
      </c>
      <c r="S89" s="18" t="s">
        <v>402</v>
      </c>
      <c r="T89" s="18" t="s">
        <v>228</v>
      </c>
      <c r="U89" s="36"/>
      <c r="V89" s="28"/>
      <c r="W89" s="21" t="s">
        <v>403</v>
      </c>
      <c r="X89" s="22" t="s">
        <v>36</v>
      </c>
      <c r="Z89" s="29">
        <v>365000</v>
      </c>
      <c r="AA89" s="23">
        <f t="shared" si="9"/>
        <v>284700</v>
      </c>
    </row>
    <row r="90" spans="1:27" ht="45.75" customHeight="1" x14ac:dyDescent="0.2">
      <c r="A90" s="26"/>
      <c r="B90" s="122" t="s">
        <v>399</v>
      </c>
      <c r="C90" s="122" t="s">
        <v>26</v>
      </c>
      <c r="D90" s="117" t="str">
        <f t="shared" si="6"/>
        <v>UNIA1AB114L01</v>
      </c>
      <c r="E90" s="130" t="s">
        <v>404</v>
      </c>
      <c r="F90" s="130" t="s">
        <v>404</v>
      </c>
      <c r="G90" s="123">
        <v>300000</v>
      </c>
      <c r="H90" s="126">
        <v>0</v>
      </c>
      <c r="I90" s="120">
        <v>261300</v>
      </c>
      <c r="J90" s="121">
        <v>2019</v>
      </c>
      <c r="K90" s="27" t="s">
        <v>29</v>
      </c>
      <c r="L90" s="19" t="s">
        <v>405</v>
      </c>
      <c r="M90" s="27" t="s">
        <v>406</v>
      </c>
      <c r="N90" s="19" t="s">
        <v>407</v>
      </c>
      <c r="O90" s="27" t="s">
        <v>32</v>
      </c>
      <c r="P90" s="27" t="s">
        <v>54</v>
      </c>
      <c r="Q90" s="18" t="s">
        <v>408</v>
      </c>
      <c r="R90" s="18" t="s">
        <v>45</v>
      </c>
      <c r="S90" s="18"/>
      <c r="T90" s="18"/>
      <c r="U90" s="36"/>
      <c r="V90" s="28" t="s">
        <v>123</v>
      </c>
      <c r="W90" s="37">
        <v>114</v>
      </c>
      <c r="X90" s="22" t="s">
        <v>36</v>
      </c>
      <c r="Z90" s="29"/>
      <c r="AA90" s="23"/>
    </row>
    <row r="91" spans="1:27" ht="45" x14ac:dyDescent="0.2">
      <c r="A91" s="18" t="s">
        <v>24</v>
      </c>
      <c r="B91" s="116" t="s">
        <v>409</v>
      </c>
      <c r="C91" s="116" t="s">
        <v>38</v>
      </c>
      <c r="D91" s="117" t="str">
        <f t="shared" si="6"/>
        <v>UNIF1TA083L01</v>
      </c>
      <c r="E91" s="116" t="s">
        <v>410</v>
      </c>
      <c r="F91" s="116" t="s">
        <v>411</v>
      </c>
      <c r="G91" s="118">
        <v>138000</v>
      </c>
      <c r="H91" s="119">
        <v>0</v>
      </c>
      <c r="I91" s="120">
        <f t="shared" ref="I91:I99" si="10">G91*0.78</f>
        <v>107640</v>
      </c>
      <c r="J91" s="121">
        <v>2021</v>
      </c>
      <c r="K91" s="19" t="s">
        <v>59</v>
      </c>
      <c r="L91" s="19" t="s">
        <v>60</v>
      </c>
      <c r="M91" s="19" t="s">
        <v>59</v>
      </c>
      <c r="N91" s="19" t="s">
        <v>59</v>
      </c>
      <c r="O91" s="18" t="s">
        <v>32</v>
      </c>
      <c r="P91" s="27" t="s">
        <v>61</v>
      </c>
      <c r="Q91" s="18" t="str">
        <f t="shared" si="8"/>
        <v>F1</v>
      </c>
      <c r="R91" s="27" t="s">
        <v>62</v>
      </c>
      <c r="S91" s="18" t="s">
        <v>412</v>
      </c>
      <c r="T91" s="18" t="s">
        <v>103</v>
      </c>
      <c r="U91" s="18"/>
      <c r="V91" s="20"/>
      <c r="W91" s="25" t="s">
        <v>413</v>
      </c>
      <c r="X91" s="22" t="s">
        <v>36</v>
      </c>
      <c r="Z91" s="23">
        <v>138000</v>
      </c>
      <c r="AA91" s="23">
        <f t="shared" si="9"/>
        <v>107640</v>
      </c>
    </row>
    <row r="92" spans="1:27" ht="45" x14ac:dyDescent="0.2">
      <c r="A92" s="18" t="s">
        <v>24</v>
      </c>
      <c r="B92" s="116" t="s">
        <v>409</v>
      </c>
      <c r="C92" s="116" t="s">
        <v>38</v>
      </c>
      <c r="D92" s="117" t="str">
        <f t="shared" si="6"/>
        <v>UNIF2FC084L01</v>
      </c>
      <c r="E92" s="116" t="s">
        <v>414</v>
      </c>
      <c r="F92" s="116" t="s">
        <v>415</v>
      </c>
      <c r="G92" s="118">
        <v>126000</v>
      </c>
      <c r="H92" s="119">
        <v>0</v>
      </c>
      <c r="I92" s="120">
        <f t="shared" si="10"/>
        <v>98280</v>
      </c>
      <c r="J92" s="121">
        <v>2019</v>
      </c>
      <c r="K92" s="19" t="s">
        <v>41</v>
      </c>
      <c r="L92" s="19" t="str">
        <f t="shared" si="7"/>
        <v>FC</v>
      </c>
      <c r="M92" s="19" t="s">
        <v>42</v>
      </c>
      <c r="N92" s="18" t="s">
        <v>43</v>
      </c>
      <c r="O92" s="19" t="s">
        <v>32</v>
      </c>
      <c r="P92" s="18" t="s">
        <v>44</v>
      </c>
      <c r="Q92" s="18" t="str">
        <f t="shared" si="8"/>
        <v>F2</v>
      </c>
      <c r="R92" s="18" t="s">
        <v>45</v>
      </c>
      <c r="S92" s="18" t="s">
        <v>416</v>
      </c>
      <c r="T92" s="18" t="s">
        <v>47</v>
      </c>
      <c r="U92" s="18"/>
      <c r="V92" s="20"/>
      <c r="W92" s="21" t="s">
        <v>417</v>
      </c>
      <c r="X92" s="22" t="s">
        <v>36</v>
      </c>
      <c r="Z92" s="23">
        <v>126000</v>
      </c>
      <c r="AA92" s="23">
        <f t="shared" si="9"/>
        <v>98280</v>
      </c>
    </row>
    <row r="93" spans="1:27" ht="30" x14ac:dyDescent="0.2">
      <c r="A93" s="18" t="s">
        <v>24</v>
      </c>
      <c r="B93" s="154" t="s">
        <v>418</v>
      </c>
      <c r="C93" s="154" t="s">
        <v>38</v>
      </c>
      <c r="D93" s="156" t="str">
        <f t="shared" si="6"/>
        <v>UNIF2FC086L01</v>
      </c>
      <c r="E93" s="154" t="s">
        <v>419</v>
      </c>
      <c r="F93" s="154" t="s">
        <v>420</v>
      </c>
      <c r="G93" s="118">
        <v>400000</v>
      </c>
      <c r="H93" s="119">
        <v>0</v>
      </c>
      <c r="I93" s="120">
        <f t="shared" si="10"/>
        <v>312000</v>
      </c>
      <c r="J93" s="121">
        <v>2018</v>
      </c>
      <c r="K93" s="19" t="s">
        <v>41</v>
      </c>
      <c r="L93" s="19" t="str">
        <f t="shared" si="7"/>
        <v>FC</v>
      </c>
      <c r="M93" s="18" t="s">
        <v>42</v>
      </c>
      <c r="N93" s="18" t="s">
        <v>43</v>
      </c>
      <c r="O93" s="18" t="s">
        <v>32</v>
      </c>
      <c r="P93" s="18" t="s">
        <v>44</v>
      </c>
      <c r="Q93" s="18" t="str">
        <f t="shared" si="8"/>
        <v>F2</v>
      </c>
      <c r="R93" s="18" t="s">
        <v>45</v>
      </c>
      <c r="S93" s="18" t="s">
        <v>421</v>
      </c>
      <c r="T93" s="18" t="s">
        <v>422</v>
      </c>
      <c r="U93" s="18" t="s">
        <v>423</v>
      </c>
      <c r="V93" s="20" t="s">
        <v>123</v>
      </c>
      <c r="W93" s="21" t="s">
        <v>424</v>
      </c>
      <c r="X93" s="22" t="s">
        <v>36</v>
      </c>
      <c r="Z93" s="23">
        <v>1000000</v>
      </c>
      <c r="AA93" s="23">
        <f t="shared" si="9"/>
        <v>780000</v>
      </c>
    </row>
    <row r="94" spans="1:27" ht="15" x14ac:dyDescent="0.2">
      <c r="A94" s="18"/>
      <c r="B94" s="155"/>
      <c r="C94" s="155"/>
      <c r="D94" s="157"/>
      <c r="E94" s="155"/>
      <c r="F94" s="155"/>
      <c r="G94" s="118">
        <v>600000</v>
      </c>
      <c r="H94" s="119"/>
      <c r="I94" s="120">
        <f t="shared" si="10"/>
        <v>468000</v>
      </c>
      <c r="J94" s="121">
        <v>2019</v>
      </c>
      <c r="K94" s="19"/>
      <c r="L94" s="19"/>
      <c r="M94" s="18"/>
      <c r="N94" s="18"/>
      <c r="O94" s="18"/>
      <c r="P94" s="27"/>
      <c r="Q94" s="18"/>
      <c r="R94" s="27"/>
      <c r="S94" s="18"/>
      <c r="T94" s="18"/>
      <c r="U94" s="18"/>
      <c r="V94" s="20"/>
      <c r="W94" s="21"/>
      <c r="X94" s="22"/>
      <c r="Z94" s="23"/>
      <c r="AA94" s="23"/>
    </row>
    <row r="95" spans="1:27" ht="45" x14ac:dyDescent="0.2">
      <c r="A95" s="18" t="s">
        <v>24</v>
      </c>
      <c r="B95" s="116" t="s">
        <v>418</v>
      </c>
      <c r="C95" s="116" t="s">
        <v>38</v>
      </c>
      <c r="D95" s="117" t="str">
        <f t="shared" si="6"/>
        <v>UNIF1TA087L01</v>
      </c>
      <c r="E95" s="116" t="s">
        <v>425</v>
      </c>
      <c r="F95" s="116" t="s">
        <v>426</v>
      </c>
      <c r="G95" s="118">
        <v>753000</v>
      </c>
      <c r="H95" s="119">
        <v>0</v>
      </c>
      <c r="I95" s="120">
        <f t="shared" si="10"/>
        <v>587340</v>
      </c>
      <c r="J95" s="121">
        <v>2019</v>
      </c>
      <c r="K95" s="19" t="s">
        <v>59</v>
      </c>
      <c r="L95" s="19" t="s">
        <v>60</v>
      </c>
      <c r="M95" s="18" t="s">
        <v>59</v>
      </c>
      <c r="N95" s="18" t="s">
        <v>59</v>
      </c>
      <c r="O95" s="18" t="s">
        <v>32</v>
      </c>
      <c r="P95" s="27" t="s">
        <v>61</v>
      </c>
      <c r="Q95" s="18" t="str">
        <f t="shared" si="8"/>
        <v>F1</v>
      </c>
      <c r="R95" s="27" t="s">
        <v>62</v>
      </c>
      <c r="S95" s="18" t="s">
        <v>427</v>
      </c>
      <c r="T95" s="18" t="s">
        <v>103</v>
      </c>
      <c r="U95" s="18"/>
      <c r="V95" s="20"/>
      <c r="W95" s="25" t="s">
        <v>428</v>
      </c>
      <c r="X95" s="22" t="s">
        <v>36</v>
      </c>
      <c r="Z95" s="23">
        <v>753000</v>
      </c>
      <c r="AA95" s="23">
        <f t="shared" si="9"/>
        <v>587340</v>
      </c>
    </row>
    <row r="96" spans="1:27" ht="45" x14ac:dyDescent="0.2">
      <c r="A96" s="18" t="s">
        <v>24</v>
      </c>
      <c r="B96" s="116" t="s">
        <v>429</v>
      </c>
      <c r="C96" s="116" t="s">
        <v>133</v>
      </c>
      <c r="D96" s="117" t="str">
        <f t="shared" si="6"/>
        <v>UNID2DB088L01</v>
      </c>
      <c r="E96" s="116" t="s">
        <v>430</v>
      </c>
      <c r="F96" s="116" t="s">
        <v>430</v>
      </c>
      <c r="G96" s="118">
        <v>2500000</v>
      </c>
      <c r="H96" s="119">
        <v>0</v>
      </c>
      <c r="I96" s="120">
        <f t="shared" si="10"/>
        <v>1950000</v>
      </c>
      <c r="J96" s="121">
        <v>2019</v>
      </c>
      <c r="K96" s="19" t="s">
        <v>135</v>
      </c>
      <c r="L96" s="19" t="str">
        <f t="shared" si="7"/>
        <v>DB</v>
      </c>
      <c r="M96" s="18" t="s">
        <v>136</v>
      </c>
      <c r="N96" s="18" t="s">
        <v>137</v>
      </c>
      <c r="O96" s="18" t="s">
        <v>32</v>
      </c>
      <c r="P96" s="18" t="s">
        <v>138</v>
      </c>
      <c r="Q96" s="18" t="str">
        <f t="shared" si="8"/>
        <v>D2</v>
      </c>
      <c r="R96" s="18" t="s">
        <v>139</v>
      </c>
      <c r="S96" s="18" t="s">
        <v>416</v>
      </c>
      <c r="T96" s="18" t="s">
        <v>47</v>
      </c>
      <c r="U96" s="18"/>
      <c r="V96" s="20"/>
      <c r="W96" s="21" t="s">
        <v>431</v>
      </c>
      <c r="X96" s="22" t="s">
        <v>36</v>
      </c>
      <c r="Z96" s="23">
        <v>2500000</v>
      </c>
      <c r="AA96" s="23">
        <f t="shared" si="9"/>
        <v>1950000</v>
      </c>
    </row>
    <row r="97" spans="1:27" ht="60" x14ac:dyDescent="0.2">
      <c r="A97" s="18" t="s">
        <v>24</v>
      </c>
      <c r="B97" s="116" t="s">
        <v>432</v>
      </c>
      <c r="C97" s="116" t="s">
        <v>38</v>
      </c>
      <c r="D97" s="117" t="str">
        <f t="shared" si="6"/>
        <v>UNIF4FB090L01</v>
      </c>
      <c r="E97" s="116" t="s">
        <v>433</v>
      </c>
      <c r="F97" s="116" t="s">
        <v>434</v>
      </c>
      <c r="G97" s="118">
        <v>500000</v>
      </c>
      <c r="H97" s="119">
        <v>0</v>
      </c>
      <c r="I97" s="120">
        <f t="shared" si="10"/>
        <v>390000</v>
      </c>
      <c r="J97" s="121">
        <v>2019</v>
      </c>
      <c r="K97" s="19" t="s">
        <v>80</v>
      </c>
      <c r="L97" s="19" t="str">
        <f t="shared" si="7"/>
        <v>FB</v>
      </c>
      <c r="M97" s="19" t="s">
        <v>81</v>
      </c>
      <c r="N97" s="19" t="s">
        <v>82</v>
      </c>
      <c r="O97" s="19" t="s">
        <v>32</v>
      </c>
      <c r="P97" s="19" t="s">
        <v>83</v>
      </c>
      <c r="Q97" s="18" t="str">
        <f t="shared" si="8"/>
        <v>F4</v>
      </c>
      <c r="R97" s="19" t="s">
        <v>84</v>
      </c>
      <c r="S97" s="18" t="s">
        <v>435</v>
      </c>
      <c r="T97" s="18" t="s">
        <v>97</v>
      </c>
      <c r="U97" s="18"/>
      <c r="V97" s="20"/>
      <c r="W97" s="21" t="s">
        <v>436</v>
      </c>
      <c r="X97" s="22" t="s">
        <v>36</v>
      </c>
      <c r="Z97" s="23">
        <v>500000</v>
      </c>
      <c r="AA97" s="23">
        <f t="shared" si="9"/>
        <v>390000</v>
      </c>
    </row>
    <row r="98" spans="1:27" ht="45" x14ac:dyDescent="0.2">
      <c r="A98" s="18" t="s">
        <v>24</v>
      </c>
      <c r="B98" s="116" t="s">
        <v>432</v>
      </c>
      <c r="C98" s="116" t="s">
        <v>26</v>
      </c>
      <c r="D98" s="117" t="str">
        <f t="shared" si="6"/>
        <v>UNIA1AC091L01</v>
      </c>
      <c r="E98" s="116" t="s">
        <v>437</v>
      </c>
      <c r="F98" s="116" t="s">
        <v>438</v>
      </c>
      <c r="G98" s="118">
        <v>290000</v>
      </c>
      <c r="H98" s="119">
        <v>0</v>
      </c>
      <c r="I98" s="120">
        <f t="shared" si="10"/>
        <v>226200</v>
      </c>
      <c r="J98" s="121">
        <v>2019</v>
      </c>
      <c r="K98" s="19" t="s">
        <v>52</v>
      </c>
      <c r="L98" s="19" t="str">
        <f t="shared" si="7"/>
        <v>AC</v>
      </c>
      <c r="M98" s="18" t="s">
        <v>53</v>
      </c>
      <c r="N98" s="18" t="s">
        <v>43</v>
      </c>
      <c r="O98" s="18" t="s">
        <v>32</v>
      </c>
      <c r="P98" s="18" t="s">
        <v>54</v>
      </c>
      <c r="Q98" s="18" t="str">
        <f t="shared" si="8"/>
        <v>A1</v>
      </c>
      <c r="R98" s="18" t="s">
        <v>45</v>
      </c>
      <c r="S98" s="18"/>
      <c r="T98" s="18"/>
      <c r="U98" s="18" t="s">
        <v>122</v>
      </c>
      <c r="V98" s="20" t="s">
        <v>123</v>
      </c>
      <c r="W98" s="25" t="s">
        <v>439</v>
      </c>
      <c r="X98" s="22" t="s">
        <v>36</v>
      </c>
      <c r="Z98" s="23">
        <v>290000</v>
      </c>
      <c r="AA98" s="23">
        <f t="shared" si="9"/>
        <v>226200</v>
      </c>
    </row>
    <row r="99" spans="1:27" ht="45" x14ac:dyDescent="0.2">
      <c r="A99" s="18" t="s">
        <v>24</v>
      </c>
      <c r="B99" s="116" t="s">
        <v>432</v>
      </c>
      <c r="C99" s="116" t="s">
        <v>133</v>
      </c>
      <c r="D99" s="117" t="str">
        <f t="shared" si="6"/>
        <v>UNID2DB092L01</v>
      </c>
      <c r="E99" s="116" t="s">
        <v>440</v>
      </c>
      <c r="F99" s="116" t="s">
        <v>440</v>
      </c>
      <c r="G99" s="118">
        <v>2570000</v>
      </c>
      <c r="H99" s="119">
        <v>0</v>
      </c>
      <c r="I99" s="120">
        <f t="shared" si="10"/>
        <v>2004600</v>
      </c>
      <c r="J99" s="121">
        <v>2021</v>
      </c>
      <c r="K99" s="19" t="s">
        <v>135</v>
      </c>
      <c r="L99" s="19" t="str">
        <f t="shared" si="7"/>
        <v>DB</v>
      </c>
      <c r="M99" s="18" t="s">
        <v>136</v>
      </c>
      <c r="N99" s="18" t="s">
        <v>137</v>
      </c>
      <c r="O99" s="18" t="s">
        <v>32</v>
      </c>
      <c r="P99" s="18" t="s">
        <v>138</v>
      </c>
      <c r="Q99" s="18" t="str">
        <f t="shared" si="8"/>
        <v>D2</v>
      </c>
      <c r="R99" s="18" t="s">
        <v>139</v>
      </c>
      <c r="S99" s="18" t="s">
        <v>441</v>
      </c>
      <c r="T99" s="18" t="s">
        <v>97</v>
      </c>
      <c r="U99" s="18"/>
      <c r="V99" s="20" t="s">
        <v>123</v>
      </c>
      <c r="W99" s="21" t="s">
        <v>442</v>
      </c>
      <c r="X99" s="22" t="s">
        <v>36</v>
      </c>
      <c r="Z99" s="23">
        <v>2570000</v>
      </c>
      <c r="AA99" s="23">
        <f t="shared" si="9"/>
        <v>2004600</v>
      </c>
    </row>
    <row r="100" spans="1:27" ht="60" x14ac:dyDescent="0.2">
      <c r="A100" s="18" t="s">
        <v>24</v>
      </c>
      <c r="B100" s="116" t="s">
        <v>432</v>
      </c>
      <c r="C100" s="116" t="s">
        <v>133</v>
      </c>
      <c r="D100" s="117" t="str">
        <f t="shared" si="6"/>
        <v>UNID2DB093L01</v>
      </c>
      <c r="E100" s="116" t="s">
        <v>443</v>
      </c>
      <c r="F100" s="116" t="s">
        <v>444</v>
      </c>
      <c r="G100" s="118">
        <v>2000000</v>
      </c>
      <c r="H100" s="119">
        <v>0</v>
      </c>
      <c r="I100" s="120">
        <v>1298700</v>
      </c>
      <c r="J100" s="121">
        <v>2022</v>
      </c>
      <c r="K100" s="19" t="s">
        <v>135</v>
      </c>
      <c r="L100" s="19" t="str">
        <f t="shared" si="7"/>
        <v>DB</v>
      </c>
      <c r="M100" s="18" t="s">
        <v>136</v>
      </c>
      <c r="N100" s="18" t="s">
        <v>137</v>
      </c>
      <c r="O100" s="18" t="s">
        <v>32</v>
      </c>
      <c r="P100" s="18" t="s">
        <v>138</v>
      </c>
      <c r="Q100" s="18" t="str">
        <f t="shared" si="8"/>
        <v>D2</v>
      </c>
      <c r="R100" s="18" t="s">
        <v>139</v>
      </c>
      <c r="S100" s="18" t="s">
        <v>445</v>
      </c>
      <c r="T100" s="18" t="s">
        <v>97</v>
      </c>
      <c r="U100" s="18"/>
      <c r="V100" s="20" t="s">
        <v>123</v>
      </c>
      <c r="W100" s="25" t="s">
        <v>446</v>
      </c>
      <c r="X100" s="22" t="s">
        <v>36</v>
      </c>
      <c r="Z100" s="23">
        <v>2000000</v>
      </c>
      <c r="AA100" s="23">
        <f t="shared" si="9"/>
        <v>1560000</v>
      </c>
    </row>
    <row r="101" spans="1:27" ht="45" x14ac:dyDescent="0.2">
      <c r="A101" s="18" t="s">
        <v>24</v>
      </c>
      <c r="B101" s="116" t="s">
        <v>432</v>
      </c>
      <c r="C101" s="116" t="s">
        <v>26</v>
      </c>
      <c r="D101" s="117" t="str">
        <f t="shared" si="6"/>
        <v>UNIA1AB106L01</v>
      </c>
      <c r="E101" s="116" t="s">
        <v>447</v>
      </c>
      <c r="F101" s="116" t="s">
        <v>448</v>
      </c>
      <c r="G101" s="118">
        <v>300000</v>
      </c>
      <c r="H101" s="119">
        <v>0</v>
      </c>
      <c r="I101" s="120">
        <f t="shared" ref="I101:I127" si="11">G101*0.78</f>
        <v>234000</v>
      </c>
      <c r="J101" s="121">
        <v>2020</v>
      </c>
      <c r="K101" s="19" t="s">
        <v>29</v>
      </c>
      <c r="L101" s="19" t="str">
        <f t="shared" si="7"/>
        <v>AB</v>
      </c>
      <c r="M101" s="18" t="s">
        <v>406</v>
      </c>
      <c r="N101" s="18" t="s">
        <v>407</v>
      </c>
      <c r="O101" s="18" t="s">
        <v>32</v>
      </c>
      <c r="P101" s="18" t="s">
        <v>54</v>
      </c>
      <c r="Q101" s="18" t="str">
        <f t="shared" si="8"/>
        <v>A1</v>
      </c>
      <c r="R101" s="18" t="s">
        <v>45</v>
      </c>
      <c r="S101" s="18"/>
      <c r="T101" s="18"/>
      <c r="U101" s="18"/>
      <c r="V101" s="20"/>
      <c r="W101" s="21" t="s">
        <v>449</v>
      </c>
      <c r="X101" s="22" t="s">
        <v>36</v>
      </c>
      <c r="Z101" s="23">
        <v>300000</v>
      </c>
      <c r="AA101" s="23">
        <f t="shared" si="9"/>
        <v>234000</v>
      </c>
    </row>
    <row r="102" spans="1:27" ht="45" x14ac:dyDescent="0.2">
      <c r="A102" s="18" t="s">
        <v>24</v>
      </c>
      <c r="B102" s="116" t="s">
        <v>432</v>
      </c>
      <c r="C102" s="116" t="s">
        <v>26</v>
      </c>
      <c r="D102" s="117" t="str">
        <f t="shared" si="6"/>
        <v>UNIA1AB107L01</v>
      </c>
      <c r="E102" s="116" t="s">
        <v>447</v>
      </c>
      <c r="F102" s="116" t="s">
        <v>450</v>
      </c>
      <c r="G102" s="118">
        <v>300000</v>
      </c>
      <c r="H102" s="119">
        <v>0</v>
      </c>
      <c r="I102" s="120">
        <f t="shared" si="11"/>
        <v>234000</v>
      </c>
      <c r="J102" s="121">
        <v>2021</v>
      </c>
      <c r="K102" s="19" t="s">
        <v>29</v>
      </c>
      <c r="L102" s="19" t="str">
        <f t="shared" si="7"/>
        <v>AB</v>
      </c>
      <c r="M102" s="18" t="s">
        <v>406</v>
      </c>
      <c r="N102" s="18" t="s">
        <v>407</v>
      </c>
      <c r="O102" s="18" t="s">
        <v>32</v>
      </c>
      <c r="P102" s="18" t="s">
        <v>54</v>
      </c>
      <c r="Q102" s="18" t="str">
        <f t="shared" si="8"/>
        <v>A1</v>
      </c>
      <c r="R102" s="18" t="s">
        <v>45</v>
      </c>
      <c r="S102" s="18"/>
      <c r="T102" s="18"/>
      <c r="U102" s="18"/>
      <c r="V102" s="20"/>
      <c r="W102" s="25" t="s">
        <v>451</v>
      </c>
      <c r="X102" s="22" t="s">
        <v>36</v>
      </c>
      <c r="Z102" s="23">
        <v>300000</v>
      </c>
      <c r="AA102" s="23">
        <f t="shared" si="9"/>
        <v>234000</v>
      </c>
    </row>
    <row r="103" spans="1:27" ht="45" x14ac:dyDescent="0.2">
      <c r="A103" s="18" t="s">
        <v>24</v>
      </c>
      <c r="B103" s="116" t="s">
        <v>432</v>
      </c>
      <c r="C103" s="116" t="s">
        <v>26</v>
      </c>
      <c r="D103" s="117" t="str">
        <f t="shared" si="6"/>
        <v>UNIA1AB108L01</v>
      </c>
      <c r="E103" s="116" t="s">
        <v>447</v>
      </c>
      <c r="F103" s="116" t="s">
        <v>452</v>
      </c>
      <c r="G103" s="118">
        <v>600000</v>
      </c>
      <c r="H103" s="119">
        <v>0</v>
      </c>
      <c r="I103" s="120">
        <f t="shared" si="11"/>
        <v>468000</v>
      </c>
      <c r="J103" s="121">
        <v>2022</v>
      </c>
      <c r="K103" s="19" t="s">
        <v>29</v>
      </c>
      <c r="L103" s="19" t="str">
        <f t="shared" si="7"/>
        <v>AB</v>
      </c>
      <c r="M103" s="19" t="s">
        <v>406</v>
      </c>
      <c r="N103" s="19" t="s">
        <v>407</v>
      </c>
      <c r="O103" s="19" t="s">
        <v>32</v>
      </c>
      <c r="P103" s="18" t="s">
        <v>54</v>
      </c>
      <c r="Q103" s="18" t="str">
        <f t="shared" si="8"/>
        <v>A1</v>
      </c>
      <c r="R103" s="18" t="s">
        <v>45</v>
      </c>
      <c r="S103" s="18"/>
      <c r="T103" s="18"/>
      <c r="U103" s="18"/>
      <c r="V103" s="20"/>
      <c r="W103" s="21" t="s">
        <v>453</v>
      </c>
      <c r="X103" s="22" t="s">
        <v>36</v>
      </c>
      <c r="Z103" s="23">
        <v>300000</v>
      </c>
      <c r="AA103" s="23">
        <f t="shared" si="9"/>
        <v>234000</v>
      </c>
    </row>
    <row r="104" spans="1:27" ht="15" x14ac:dyDescent="0.2">
      <c r="A104" s="38"/>
      <c r="B104" s="116" t="s">
        <v>454</v>
      </c>
      <c r="C104" s="116" t="s">
        <v>38</v>
      </c>
      <c r="D104" s="117" t="s">
        <v>455</v>
      </c>
      <c r="E104" s="116" t="s">
        <v>456</v>
      </c>
      <c r="F104" s="116" t="s">
        <v>456</v>
      </c>
      <c r="G104" s="118">
        <v>920000</v>
      </c>
      <c r="H104" s="119"/>
      <c r="I104" s="120">
        <f t="shared" si="11"/>
        <v>717600</v>
      </c>
      <c r="J104" s="121">
        <v>2018</v>
      </c>
      <c r="K104" s="19"/>
      <c r="L104" s="19" t="s">
        <v>457</v>
      </c>
      <c r="M104" s="19"/>
      <c r="N104" s="19"/>
      <c r="O104" s="19"/>
      <c r="P104" s="18"/>
      <c r="Q104" s="18"/>
      <c r="R104" s="18"/>
      <c r="S104" s="18"/>
      <c r="T104" s="18"/>
      <c r="U104" s="39"/>
      <c r="V104" s="40"/>
      <c r="W104" s="41"/>
      <c r="X104" s="42"/>
      <c r="Z104" s="43"/>
      <c r="AA104" s="43"/>
    </row>
    <row r="105" spans="1:27" ht="30" x14ac:dyDescent="0.2">
      <c r="A105" s="38"/>
      <c r="B105" s="116" t="s">
        <v>399</v>
      </c>
      <c r="C105" s="116" t="s">
        <v>133</v>
      </c>
      <c r="D105" s="117" t="s">
        <v>458</v>
      </c>
      <c r="E105" s="116" t="s">
        <v>459</v>
      </c>
      <c r="F105" s="116" t="s">
        <v>459</v>
      </c>
      <c r="G105" s="118">
        <v>600000</v>
      </c>
      <c r="H105" s="119"/>
      <c r="I105" s="120">
        <f t="shared" si="11"/>
        <v>468000</v>
      </c>
      <c r="J105" s="121">
        <v>2018</v>
      </c>
      <c r="K105" s="19"/>
      <c r="L105" s="19" t="s">
        <v>460</v>
      </c>
      <c r="M105" s="19"/>
      <c r="N105" s="19"/>
      <c r="O105" s="19"/>
      <c r="P105" s="18"/>
      <c r="Q105" s="18"/>
      <c r="R105" s="18"/>
      <c r="S105" s="18"/>
      <c r="T105" s="18"/>
      <c r="U105" s="39"/>
      <c r="V105" s="40"/>
      <c r="W105" s="41"/>
      <c r="X105" s="42"/>
      <c r="Z105" s="43"/>
      <c r="AA105" s="43"/>
    </row>
    <row r="106" spans="1:27" ht="30" customHeight="1" x14ac:dyDescent="0.2">
      <c r="A106" s="38"/>
      <c r="B106" s="154" t="s">
        <v>461</v>
      </c>
      <c r="C106" s="154" t="s">
        <v>38</v>
      </c>
      <c r="D106" s="156" t="s">
        <v>462</v>
      </c>
      <c r="E106" s="154" t="s">
        <v>463</v>
      </c>
      <c r="F106" s="154" t="s">
        <v>463</v>
      </c>
      <c r="G106" s="118">
        <v>100000</v>
      </c>
      <c r="H106" s="119"/>
      <c r="I106" s="120">
        <f t="shared" si="11"/>
        <v>78000</v>
      </c>
      <c r="J106" s="121">
        <v>2018</v>
      </c>
      <c r="K106" s="19"/>
      <c r="L106" s="19" t="s">
        <v>457</v>
      </c>
      <c r="M106" s="19"/>
      <c r="N106" s="19"/>
      <c r="O106" s="19"/>
      <c r="P106" s="18"/>
      <c r="Q106" s="18"/>
      <c r="R106" s="18"/>
      <c r="S106" s="18"/>
      <c r="T106" s="18"/>
      <c r="U106" s="39"/>
      <c r="V106" s="40"/>
      <c r="W106" s="41"/>
      <c r="X106" s="42"/>
      <c r="Z106" s="43"/>
      <c r="AA106" s="43"/>
    </row>
    <row r="107" spans="1:27" ht="15" x14ac:dyDescent="0.2">
      <c r="A107" s="38"/>
      <c r="B107" s="155"/>
      <c r="C107" s="155"/>
      <c r="D107" s="157"/>
      <c r="E107" s="155"/>
      <c r="F107" s="155"/>
      <c r="G107" s="118">
        <v>175700</v>
      </c>
      <c r="H107" s="119"/>
      <c r="I107" s="120">
        <f t="shared" si="11"/>
        <v>137046</v>
      </c>
      <c r="J107" s="121">
        <v>2019</v>
      </c>
      <c r="K107" s="19"/>
      <c r="L107" s="19" t="s">
        <v>457</v>
      </c>
      <c r="M107" s="19"/>
      <c r="N107" s="19"/>
      <c r="O107" s="19"/>
      <c r="P107" s="18"/>
      <c r="Q107" s="18"/>
      <c r="R107" s="18"/>
      <c r="S107" s="18"/>
      <c r="T107" s="18"/>
      <c r="U107" s="39"/>
      <c r="V107" s="40"/>
      <c r="W107" s="41"/>
      <c r="X107" s="42"/>
      <c r="Z107" s="43"/>
      <c r="AA107" s="43"/>
    </row>
    <row r="108" spans="1:27" ht="30" x14ac:dyDescent="0.2">
      <c r="A108" s="38"/>
      <c r="B108" s="116" t="s">
        <v>464</v>
      </c>
      <c r="C108" s="116" t="s">
        <v>38</v>
      </c>
      <c r="D108" s="117" t="s">
        <v>465</v>
      </c>
      <c r="E108" s="116" t="s">
        <v>466</v>
      </c>
      <c r="F108" s="116" t="s">
        <v>466</v>
      </c>
      <c r="G108" s="118">
        <v>170000</v>
      </c>
      <c r="H108" s="119"/>
      <c r="I108" s="120">
        <f t="shared" si="11"/>
        <v>132600</v>
      </c>
      <c r="J108" s="121">
        <v>2018</v>
      </c>
      <c r="K108" s="19"/>
      <c r="L108" s="19"/>
      <c r="M108" s="19"/>
      <c r="N108" s="19"/>
      <c r="O108" s="19"/>
      <c r="P108" s="18"/>
      <c r="Q108" s="18"/>
      <c r="R108" s="18"/>
      <c r="S108" s="18"/>
      <c r="T108" s="18"/>
      <c r="U108" s="39"/>
      <c r="V108" s="40"/>
      <c r="W108" s="41"/>
      <c r="X108" s="42"/>
      <c r="Z108" s="43"/>
      <c r="AA108" s="43"/>
    </row>
    <row r="109" spans="1:27" ht="15" x14ac:dyDescent="0.2">
      <c r="A109" s="38"/>
      <c r="B109" s="154" t="s">
        <v>86</v>
      </c>
      <c r="C109" s="154" t="s">
        <v>38</v>
      </c>
      <c r="D109" s="156" t="s">
        <v>467</v>
      </c>
      <c r="E109" s="154" t="s">
        <v>468</v>
      </c>
      <c r="F109" s="154" t="s">
        <v>468</v>
      </c>
      <c r="G109" s="118">
        <v>100000</v>
      </c>
      <c r="H109" s="119"/>
      <c r="I109" s="120">
        <f t="shared" si="11"/>
        <v>78000</v>
      </c>
      <c r="J109" s="121">
        <v>2018</v>
      </c>
      <c r="K109" s="19"/>
      <c r="L109" s="19"/>
      <c r="M109" s="19"/>
      <c r="N109" s="19"/>
      <c r="O109" s="19"/>
      <c r="P109" s="18"/>
      <c r="Q109" s="18"/>
      <c r="R109" s="18"/>
      <c r="S109" s="18"/>
      <c r="T109" s="18"/>
      <c r="U109" s="39"/>
      <c r="V109" s="40"/>
      <c r="W109" s="41"/>
      <c r="X109" s="42"/>
      <c r="Z109" s="43"/>
      <c r="AA109" s="43"/>
    </row>
    <row r="110" spans="1:27" ht="15" x14ac:dyDescent="0.2">
      <c r="A110" s="38"/>
      <c r="B110" s="155"/>
      <c r="C110" s="155"/>
      <c r="D110" s="157"/>
      <c r="E110" s="155"/>
      <c r="F110" s="155"/>
      <c r="G110" s="118">
        <v>300000</v>
      </c>
      <c r="H110" s="119"/>
      <c r="I110" s="120">
        <f t="shared" si="11"/>
        <v>234000</v>
      </c>
      <c r="J110" s="121">
        <v>2019</v>
      </c>
      <c r="K110" s="19"/>
      <c r="L110" s="19"/>
      <c r="M110" s="19"/>
      <c r="N110" s="19"/>
      <c r="O110" s="19"/>
      <c r="P110" s="18"/>
      <c r="Q110" s="18"/>
      <c r="R110" s="18"/>
      <c r="S110" s="18"/>
      <c r="T110" s="18"/>
      <c r="U110" s="39"/>
      <c r="V110" s="40"/>
      <c r="W110" s="41"/>
      <c r="X110" s="42"/>
      <c r="Z110" s="43"/>
      <c r="AA110" s="43"/>
    </row>
    <row r="111" spans="1:27" ht="30" x14ac:dyDescent="0.2">
      <c r="A111" s="38"/>
      <c r="B111" s="133" t="s">
        <v>469</v>
      </c>
      <c r="C111" s="133" t="s">
        <v>38</v>
      </c>
      <c r="D111" s="134" t="s">
        <v>470</v>
      </c>
      <c r="E111" s="133" t="s">
        <v>471</v>
      </c>
      <c r="F111" s="133"/>
      <c r="G111" s="118">
        <v>1039200</v>
      </c>
      <c r="H111" s="119"/>
      <c r="I111" s="120">
        <f t="shared" si="11"/>
        <v>810576</v>
      </c>
      <c r="J111" s="121">
        <v>2018</v>
      </c>
      <c r="K111" s="19"/>
      <c r="L111" s="19"/>
      <c r="M111" s="19"/>
      <c r="N111" s="19"/>
      <c r="O111" s="19"/>
      <c r="P111" s="18"/>
      <c r="Q111" s="18"/>
      <c r="R111" s="18"/>
      <c r="S111" s="18"/>
      <c r="T111" s="18"/>
      <c r="U111" s="39"/>
      <c r="V111" s="40"/>
      <c r="W111" s="41"/>
      <c r="X111" s="42"/>
      <c r="Z111" s="43"/>
      <c r="AA111" s="43"/>
    </row>
    <row r="112" spans="1:27" ht="30" customHeight="1" x14ac:dyDescent="0.2">
      <c r="A112" s="38"/>
      <c r="B112" s="154" t="s">
        <v>469</v>
      </c>
      <c r="C112" s="154" t="s">
        <v>38</v>
      </c>
      <c r="D112" s="156" t="s">
        <v>472</v>
      </c>
      <c r="E112" s="154" t="s">
        <v>473</v>
      </c>
      <c r="F112" s="154"/>
      <c r="G112" s="118">
        <v>100000</v>
      </c>
      <c r="H112" s="119"/>
      <c r="I112" s="120">
        <f t="shared" si="11"/>
        <v>78000</v>
      </c>
      <c r="J112" s="121">
        <v>2018</v>
      </c>
      <c r="K112" s="19"/>
      <c r="L112" s="19"/>
      <c r="M112" s="19"/>
      <c r="N112" s="19"/>
      <c r="O112" s="19"/>
      <c r="P112" s="18"/>
      <c r="Q112" s="18"/>
      <c r="R112" s="18"/>
      <c r="S112" s="18"/>
      <c r="T112" s="18"/>
      <c r="U112" s="39"/>
      <c r="V112" s="40"/>
      <c r="W112" s="41"/>
      <c r="X112" s="42"/>
      <c r="Z112" s="43"/>
      <c r="AA112" s="43"/>
    </row>
    <row r="113" spans="1:27" ht="15" x14ac:dyDescent="0.2">
      <c r="A113" s="38"/>
      <c r="B113" s="155"/>
      <c r="C113" s="155"/>
      <c r="D113" s="157"/>
      <c r="E113" s="155"/>
      <c r="F113" s="155"/>
      <c r="G113" s="118">
        <v>530000</v>
      </c>
      <c r="H113" s="119"/>
      <c r="I113" s="120">
        <f t="shared" si="11"/>
        <v>413400</v>
      </c>
      <c r="J113" s="121">
        <v>2019</v>
      </c>
      <c r="K113" s="19"/>
      <c r="L113" s="19"/>
      <c r="M113" s="19"/>
      <c r="N113" s="19"/>
      <c r="O113" s="19"/>
      <c r="P113" s="18"/>
      <c r="Q113" s="18"/>
      <c r="R113" s="18"/>
      <c r="S113" s="18"/>
      <c r="T113" s="18"/>
      <c r="U113" s="39"/>
      <c r="V113" s="40"/>
      <c r="W113" s="41"/>
      <c r="X113" s="42"/>
      <c r="Z113" s="43"/>
      <c r="AA113" s="43"/>
    </row>
    <row r="114" spans="1:27" ht="15" x14ac:dyDescent="0.2">
      <c r="A114" s="38"/>
      <c r="B114" s="133" t="s">
        <v>125</v>
      </c>
      <c r="C114" s="133" t="s">
        <v>38</v>
      </c>
      <c r="D114" s="134" t="s">
        <v>474</v>
      </c>
      <c r="E114" s="133" t="s">
        <v>475</v>
      </c>
      <c r="F114" s="133"/>
      <c r="G114" s="118">
        <v>459615</v>
      </c>
      <c r="H114" s="119"/>
      <c r="I114" s="120">
        <f t="shared" si="11"/>
        <v>358499.7</v>
      </c>
      <c r="J114" s="121">
        <v>2020</v>
      </c>
      <c r="K114" s="19"/>
      <c r="L114" s="19"/>
      <c r="M114" s="19"/>
      <c r="N114" s="19"/>
      <c r="O114" s="19"/>
      <c r="P114" s="18"/>
      <c r="Q114" s="18"/>
      <c r="R114" s="18"/>
      <c r="S114" s="18"/>
      <c r="T114" s="18"/>
      <c r="U114" s="39"/>
      <c r="V114" s="40"/>
      <c r="W114" s="41"/>
      <c r="X114" s="42"/>
      <c r="Z114" s="43"/>
      <c r="AA114" s="43"/>
    </row>
    <row r="115" spans="1:27" ht="30" x14ac:dyDescent="0.2">
      <c r="A115" s="38"/>
      <c r="B115" s="133" t="s">
        <v>476</v>
      </c>
      <c r="C115" s="133" t="s">
        <v>38</v>
      </c>
      <c r="D115" s="134" t="s">
        <v>477</v>
      </c>
      <c r="E115" s="133" t="s">
        <v>478</v>
      </c>
      <c r="F115" s="133"/>
      <c r="G115" s="118">
        <v>500000</v>
      </c>
      <c r="H115" s="119"/>
      <c r="I115" s="120">
        <f t="shared" si="11"/>
        <v>390000</v>
      </c>
      <c r="J115" s="121">
        <v>2018</v>
      </c>
      <c r="K115" s="19"/>
      <c r="L115" s="19"/>
      <c r="M115" s="19"/>
      <c r="N115" s="19"/>
      <c r="O115" s="19"/>
      <c r="P115" s="18"/>
      <c r="Q115" s="18"/>
      <c r="R115" s="18"/>
      <c r="S115" s="18"/>
      <c r="T115" s="18"/>
      <c r="U115" s="39"/>
      <c r="V115" s="40"/>
      <c r="W115" s="41"/>
      <c r="X115" s="42"/>
      <c r="Z115" s="43"/>
      <c r="AA115" s="43"/>
    </row>
    <row r="116" spans="1:27" ht="30" x14ac:dyDescent="0.2">
      <c r="A116" s="38"/>
      <c r="B116" s="133" t="s">
        <v>479</v>
      </c>
      <c r="C116" s="133" t="s">
        <v>38</v>
      </c>
      <c r="D116" s="134" t="s">
        <v>480</v>
      </c>
      <c r="E116" s="133" t="s">
        <v>481</v>
      </c>
      <c r="F116" s="133"/>
      <c r="G116" s="118">
        <v>279636</v>
      </c>
      <c r="H116" s="119"/>
      <c r="I116" s="120">
        <f t="shared" si="11"/>
        <v>218116.08000000002</v>
      </c>
      <c r="J116" s="121">
        <v>2020</v>
      </c>
      <c r="K116" s="19"/>
      <c r="L116" s="19"/>
      <c r="M116" s="19"/>
      <c r="N116" s="19"/>
      <c r="O116" s="19"/>
      <c r="P116" s="18"/>
      <c r="Q116" s="18"/>
      <c r="R116" s="18"/>
      <c r="S116" s="18"/>
      <c r="T116" s="18"/>
      <c r="U116" s="39"/>
      <c r="V116" s="40"/>
      <c r="W116" s="41"/>
      <c r="X116" s="42"/>
      <c r="Z116" s="43"/>
      <c r="AA116" s="43"/>
    </row>
    <row r="117" spans="1:27" ht="30" x14ac:dyDescent="0.2">
      <c r="A117" s="38"/>
      <c r="B117" s="133" t="s">
        <v>482</v>
      </c>
      <c r="C117" s="133" t="s">
        <v>38</v>
      </c>
      <c r="D117" s="134" t="s">
        <v>483</v>
      </c>
      <c r="E117" s="133" t="s">
        <v>484</v>
      </c>
      <c r="F117" s="133"/>
      <c r="G117" s="118">
        <v>360000</v>
      </c>
      <c r="H117" s="119"/>
      <c r="I117" s="120">
        <f t="shared" si="11"/>
        <v>280800</v>
      </c>
      <c r="J117" s="121">
        <v>2018</v>
      </c>
      <c r="K117" s="19"/>
      <c r="L117" s="19"/>
      <c r="M117" s="19"/>
      <c r="N117" s="19"/>
      <c r="O117" s="19"/>
      <c r="P117" s="18"/>
      <c r="Q117" s="18"/>
      <c r="R117" s="18"/>
      <c r="S117" s="18"/>
      <c r="T117" s="18"/>
      <c r="U117" s="39"/>
      <c r="V117" s="40"/>
      <c r="W117" s="41"/>
      <c r="X117" s="42"/>
      <c r="Z117" s="43"/>
      <c r="AA117" s="43"/>
    </row>
    <row r="118" spans="1:27" ht="30" x14ac:dyDescent="0.2">
      <c r="A118" s="38"/>
      <c r="B118" s="133" t="s">
        <v>485</v>
      </c>
      <c r="C118" s="133" t="s">
        <v>38</v>
      </c>
      <c r="D118" s="134" t="s">
        <v>486</v>
      </c>
      <c r="E118" s="133" t="s">
        <v>487</v>
      </c>
      <c r="F118" s="133"/>
      <c r="G118" s="118">
        <v>180000</v>
      </c>
      <c r="H118" s="119"/>
      <c r="I118" s="120">
        <f t="shared" si="11"/>
        <v>140400</v>
      </c>
      <c r="J118" s="121">
        <v>2018</v>
      </c>
      <c r="K118" s="19"/>
      <c r="L118" s="19"/>
      <c r="M118" s="19"/>
      <c r="N118" s="19"/>
      <c r="O118" s="19"/>
      <c r="P118" s="18"/>
      <c r="Q118" s="18"/>
      <c r="R118" s="18"/>
      <c r="S118" s="18"/>
      <c r="T118" s="18"/>
      <c r="U118" s="39"/>
      <c r="V118" s="40"/>
      <c r="W118" s="41"/>
      <c r="X118" s="42"/>
      <c r="Z118" s="43"/>
      <c r="AA118" s="43"/>
    </row>
    <row r="119" spans="1:27" ht="30" x14ac:dyDescent="0.2">
      <c r="A119" s="38"/>
      <c r="B119" s="133" t="s">
        <v>488</v>
      </c>
      <c r="C119" s="133" t="s">
        <v>133</v>
      </c>
      <c r="D119" s="134" t="s">
        <v>489</v>
      </c>
      <c r="E119" s="133" t="s">
        <v>490</v>
      </c>
      <c r="F119" s="133"/>
      <c r="G119" s="118">
        <v>1055785</v>
      </c>
      <c r="H119" s="119"/>
      <c r="I119" s="120">
        <f t="shared" si="11"/>
        <v>823512.3</v>
      </c>
      <c r="J119" s="121">
        <v>2020</v>
      </c>
      <c r="K119" s="19"/>
      <c r="L119" s="19"/>
      <c r="M119" s="19"/>
      <c r="N119" s="19"/>
      <c r="O119" s="19"/>
      <c r="P119" s="18"/>
      <c r="Q119" s="18"/>
      <c r="R119" s="18"/>
      <c r="S119" s="18"/>
      <c r="T119" s="18"/>
      <c r="U119" s="39"/>
      <c r="V119" s="40"/>
      <c r="W119" s="41"/>
      <c r="X119" s="42"/>
      <c r="Z119" s="43"/>
      <c r="AA119" s="43"/>
    </row>
    <row r="120" spans="1:27" ht="15" x14ac:dyDescent="0.2">
      <c r="A120" s="38"/>
      <c r="B120" s="133" t="s">
        <v>491</v>
      </c>
      <c r="C120" s="133" t="s">
        <v>38</v>
      </c>
      <c r="D120" s="134" t="s">
        <v>492</v>
      </c>
      <c r="E120" s="133" t="s">
        <v>493</v>
      </c>
      <c r="F120" s="133"/>
      <c r="G120" s="118">
        <v>144000</v>
      </c>
      <c r="H120" s="119"/>
      <c r="I120" s="120">
        <f t="shared" si="11"/>
        <v>112320</v>
      </c>
      <c r="J120" s="121">
        <v>2020</v>
      </c>
      <c r="K120" s="19"/>
      <c r="L120" s="19"/>
      <c r="M120" s="19"/>
      <c r="N120" s="19"/>
      <c r="O120" s="19"/>
      <c r="P120" s="18"/>
      <c r="Q120" s="18"/>
      <c r="R120" s="18"/>
      <c r="S120" s="18"/>
      <c r="T120" s="18"/>
      <c r="U120" s="39"/>
      <c r="V120" s="40"/>
      <c r="W120" s="41"/>
      <c r="X120" s="42"/>
      <c r="Z120" s="43"/>
      <c r="AA120" s="43"/>
    </row>
    <row r="121" spans="1:27" ht="30" x14ac:dyDescent="0.2">
      <c r="A121" s="38"/>
      <c r="B121" s="133" t="s">
        <v>494</v>
      </c>
      <c r="C121" s="133" t="s">
        <v>38</v>
      </c>
      <c r="D121" s="134" t="s">
        <v>495</v>
      </c>
      <c r="E121" s="133" t="s">
        <v>496</v>
      </c>
      <c r="F121" s="133"/>
      <c r="G121" s="118">
        <v>120000</v>
      </c>
      <c r="H121" s="119"/>
      <c r="I121" s="120">
        <f t="shared" si="11"/>
        <v>93600</v>
      </c>
      <c r="J121" s="121">
        <v>2020</v>
      </c>
      <c r="K121" s="19"/>
      <c r="L121" s="19"/>
      <c r="M121" s="19"/>
      <c r="N121" s="19"/>
      <c r="O121" s="19"/>
      <c r="P121" s="18"/>
      <c r="Q121" s="18"/>
      <c r="R121" s="18"/>
      <c r="S121" s="18"/>
      <c r="T121" s="18"/>
      <c r="U121" s="39"/>
      <c r="V121" s="40"/>
      <c r="W121" s="41"/>
      <c r="X121" s="42"/>
      <c r="Z121" s="43"/>
      <c r="AA121" s="43"/>
    </row>
    <row r="122" spans="1:27" ht="15" x14ac:dyDescent="0.2">
      <c r="A122" s="38"/>
      <c r="B122" s="133" t="s">
        <v>497</v>
      </c>
      <c r="C122" s="133" t="s">
        <v>26</v>
      </c>
      <c r="D122" s="134" t="s">
        <v>498</v>
      </c>
      <c r="E122" s="133" t="s">
        <v>499</v>
      </c>
      <c r="F122" s="133"/>
      <c r="G122" s="118">
        <v>150000</v>
      </c>
      <c r="H122" s="119"/>
      <c r="I122" s="120">
        <f t="shared" si="11"/>
        <v>117000</v>
      </c>
      <c r="J122" s="121">
        <v>2018</v>
      </c>
      <c r="K122" s="19"/>
      <c r="L122" s="19"/>
      <c r="M122" s="19"/>
      <c r="N122" s="19"/>
      <c r="O122" s="19"/>
      <c r="P122" s="18"/>
      <c r="Q122" s="18"/>
      <c r="R122" s="18"/>
      <c r="S122" s="18"/>
      <c r="T122" s="18"/>
      <c r="U122" s="39"/>
      <c r="V122" s="40"/>
      <c r="W122" s="41"/>
      <c r="X122" s="42"/>
      <c r="Z122" s="43"/>
      <c r="AA122" s="43"/>
    </row>
    <row r="123" spans="1:27" ht="30" x14ac:dyDescent="0.2">
      <c r="A123" s="38"/>
      <c r="B123" s="133" t="s">
        <v>500</v>
      </c>
      <c r="C123" s="133" t="s">
        <v>38</v>
      </c>
      <c r="D123" s="134" t="s">
        <v>501</v>
      </c>
      <c r="E123" s="133" t="s">
        <v>502</v>
      </c>
      <c r="F123" s="133"/>
      <c r="G123" s="118">
        <v>216855</v>
      </c>
      <c r="H123" s="119"/>
      <c r="I123" s="120">
        <f t="shared" si="11"/>
        <v>169146.9</v>
      </c>
      <c r="J123" s="121">
        <v>2018</v>
      </c>
      <c r="K123" s="19"/>
      <c r="L123" s="19"/>
      <c r="M123" s="19"/>
      <c r="N123" s="19"/>
      <c r="O123" s="19"/>
      <c r="P123" s="18"/>
      <c r="Q123" s="18"/>
      <c r="R123" s="18"/>
      <c r="S123" s="18"/>
      <c r="T123" s="18"/>
      <c r="U123" s="39"/>
      <c r="V123" s="40"/>
      <c r="W123" s="41"/>
      <c r="X123" s="42"/>
      <c r="Z123" s="43"/>
      <c r="AA123" s="43"/>
    </row>
    <row r="124" spans="1:27" ht="30" x14ac:dyDescent="0.2">
      <c r="A124" s="38"/>
      <c r="B124" s="133" t="s">
        <v>503</v>
      </c>
      <c r="C124" s="133" t="s">
        <v>38</v>
      </c>
      <c r="D124" s="134" t="s">
        <v>504</v>
      </c>
      <c r="E124" s="133" t="s">
        <v>505</v>
      </c>
      <c r="F124" s="133"/>
      <c r="G124" s="118">
        <v>383248</v>
      </c>
      <c r="H124" s="119"/>
      <c r="I124" s="120">
        <f t="shared" si="11"/>
        <v>298933.44</v>
      </c>
      <c r="J124" s="121">
        <v>2018</v>
      </c>
      <c r="K124" s="19"/>
      <c r="L124" s="19"/>
      <c r="M124" s="19"/>
      <c r="N124" s="19"/>
      <c r="O124" s="19"/>
      <c r="P124" s="18"/>
      <c r="Q124" s="18"/>
      <c r="R124" s="18"/>
      <c r="S124" s="18"/>
      <c r="T124" s="18"/>
      <c r="U124" s="39"/>
      <c r="V124" s="40"/>
      <c r="W124" s="41"/>
      <c r="X124" s="42"/>
      <c r="Z124" s="43"/>
      <c r="AA124" s="43"/>
    </row>
    <row r="125" spans="1:27" ht="30" x14ac:dyDescent="0.2">
      <c r="A125" s="38"/>
      <c r="B125" s="133" t="s">
        <v>506</v>
      </c>
      <c r="C125" s="133" t="s">
        <v>38</v>
      </c>
      <c r="D125" s="134" t="s">
        <v>507</v>
      </c>
      <c r="E125" s="133" t="s">
        <v>487</v>
      </c>
      <c r="F125" s="133"/>
      <c r="G125" s="118">
        <v>120000</v>
      </c>
      <c r="H125" s="119"/>
      <c r="I125" s="120">
        <f t="shared" si="11"/>
        <v>93600</v>
      </c>
      <c r="J125" s="121">
        <v>2018</v>
      </c>
      <c r="K125" s="19"/>
      <c r="L125" s="19"/>
      <c r="M125" s="19"/>
      <c r="N125" s="19"/>
      <c r="O125" s="19"/>
      <c r="P125" s="18"/>
      <c r="Q125" s="18"/>
      <c r="R125" s="18"/>
      <c r="S125" s="18"/>
      <c r="T125" s="18"/>
      <c r="U125" s="39"/>
      <c r="V125" s="40"/>
      <c r="W125" s="41"/>
      <c r="X125" s="42"/>
      <c r="Z125" s="43"/>
      <c r="AA125" s="43"/>
    </row>
    <row r="126" spans="1:27" ht="30" x14ac:dyDescent="0.2">
      <c r="A126" s="38"/>
      <c r="B126" s="133" t="s">
        <v>508</v>
      </c>
      <c r="C126" s="133" t="s">
        <v>133</v>
      </c>
      <c r="D126" s="134" t="s">
        <v>509</v>
      </c>
      <c r="E126" s="133" t="s">
        <v>490</v>
      </c>
      <c r="F126" s="133"/>
      <c r="G126" s="118">
        <v>1168179</v>
      </c>
      <c r="H126" s="119"/>
      <c r="I126" s="120">
        <f t="shared" si="11"/>
        <v>911179.62</v>
      </c>
      <c r="J126" s="121">
        <v>2020</v>
      </c>
      <c r="K126" s="19"/>
      <c r="L126" s="19"/>
      <c r="M126" s="19"/>
      <c r="N126" s="19"/>
      <c r="O126" s="19"/>
      <c r="P126" s="18"/>
      <c r="Q126" s="18"/>
      <c r="R126" s="18"/>
      <c r="S126" s="18"/>
      <c r="T126" s="18"/>
      <c r="U126" s="39"/>
      <c r="V126" s="40"/>
      <c r="W126" s="41"/>
      <c r="X126" s="42"/>
      <c r="Z126" s="43"/>
      <c r="AA126" s="43"/>
    </row>
    <row r="127" spans="1:27" ht="30" x14ac:dyDescent="0.2">
      <c r="A127" s="44"/>
      <c r="B127" s="149" t="s">
        <v>399</v>
      </c>
      <c r="C127" s="149" t="s">
        <v>133</v>
      </c>
      <c r="D127" s="150" t="s">
        <v>550</v>
      </c>
      <c r="E127" s="149" t="s">
        <v>551</v>
      </c>
      <c r="F127" s="149"/>
      <c r="G127" s="118">
        <v>372953</v>
      </c>
      <c r="H127" s="119"/>
      <c r="I127" s="120">
        <f t="shared" si="11"/>
        <v>290903.34000000003</v>
      </c>
      <c r="J127" s="121">
        <v>2018</v>
      </c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</row>
    <row r="128" spans="1:27" ht="15" x14ac:dyDescent="0.2">
      <c r="A128" s="44"/>
      <c r="B128" s="138"/>
      <c r="C128" s="138"/>
      <c r="D128" s="136"/>
      <c r="E128" s="138"/>
      <c r="F128" s="138"/>
      <c r="G128" s="179"/>
      <c r="H128" s="140"/>
      <c r="I128" s="140"/>
      <c r="J128" s="140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</row>
    <row r="129" spans="1:22" ht="26.25" x14ac:dyDescent="0.2">
      <c r="A129" s="38"/>
      <c r="B129" s="138"/>
      <c r="C129" s="138"/>
      <c r="D129" s="138"/>
      <c r="E129" s="138"/>
      <c r="F129" s="139" t="s">
        <v>510</v>
      </c>
      <c r="G129" s="140"/>
      <c r="H129" s="140"/>
      <c r="I129" s="141">
        <f>SUM(I4:I127)</f>
        <v>61931587.379999995</v>
      </c>
      <c r="J129" s="142"/>
      <c r="K129" s="44"/>
      <c r="L129" s="44"/>
      <c r="M129" s="44"/>
      <c r="N129" s="46"/>
      <c r="O129" s="44"/>
      <c r="P129" s="44"/>
      <c r="Q129" s="44"/>
      <c r="R129" s="44"/>
      <c r="S129" s="44"/>
      <c r="T129" s="44"/>
      <c r="U129" s="44"/>
      <c r="V129" s="5"/>
    </row>
    <row r="130" spans="1:22" x14ac:dyDescent="0.2">
      <c r="A130" s="47"/>
      <c r="B130" s="135"/>
      <c r="C130" s="135"/>
      <c r="D130" s="135"/>
      <c r="E130" s="135"/>
      <c r="F130" s="135"/>
      <c r="G130" s="137"/>
      <c r="H130" s="137"/>
      <c r="I130" s="143"/>
      <c r="J130" s="142"/>
      <c r="K130" s="44"/>
      <c r="L130" s="44"/>
      <c r="M130" s="44"/>
      <c r="N130" s="46"/>
      <c r="O130" s="44"/>
      <c r="P130" s="44"/>
      <c r="Q130" s="44"/>
      <c r="R130" s="44"/>
      <c r="S130" s="44"/>
      <c r="T130" s="44"/>
      <c r="U130" s="44"/>
      <c r="V130" s="5"/>
    </row>
    <row r="131" spans="1:22" ht="18.75" x14ac:dyDescent="0.3">
      <c r="A131" s="47"/>
      <c r="B131" s="135"/>
      <c r="C131" s="135"/>
      <c r="D131" s="135"/>
      <c r="E131" s="135"/>
      <c r="F131" s="135"/>
      <c r="G131" s="137"/>
      <c r="H131" s="137"/>
      <c r="I131" s="144"/>
      <c r="J131" s="145"/>
      <c r="K131" s="49"/>
      <c r="L131" s="49"/>
      <c r="M131" s="49"/>
      <c r="N131" s="50"/>
      <c r="O131" s="49"/>
      <c r="P131" s="49"/>
      <c r="Q131" s="49"/>
      <c r="R131" s="49"/>
      <c r="S131" s="49"/>
      <c r="T131" s="49"/>
      <c r="U131" s="51"/>
      <c r="V131" s="5"/>
    </row>
    <row r="132" spans="1:22" ht="26.25" x14ac:dyDescent="0.2">
      <c r="A132" s="47"/>
      <c r="B132" s="135"/>
      <c r="C132" s="135"/>
      <c r="D132" s="135"/>
      <c r="E132" s="135"/>
      <c r="F132" s="135"/>
      <c r="G132" s="137"/>
      <c r="H132" s="146">
        <v>2018</v>
      </c>
      <c r="I132" s="141">
        <f>SUMIF($J$4:$J$127,H132,$I$4:$I$127)</f>
        <v>5292811.6800000006</v>
      </c>
      <c r="J132" s="147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1"/>
      <c r="V132" s="5"/>
    </row>
    <row r="133" spans="1:22" ht="26.25" x14ac:dyDescent="0.2">
      <c r="A133" s="44"/>
      <c r="B133" s="135"/>
      <c r="C133" s="135"/>
      <c r="D133" s="135"/>
      <c r="E133" s="135"/>
      <c r="F133" s="135"/>
      <c r="G133" s="137"/>
      <c r="H133" s="146">
        <v>2019</v>
      </c>
      <c r="I133" s="141">
        <f>SUMIF($J$4:$J$126,H133,$I$4:$I$126)</f>
        <v>14169870</v>
      </c>
      <c r="J133" s="148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1"/>
      <c r="V133" s="5"/>
    </row>
    <row r="134" spans="1:22" ht="26.25" x14ac:dyDescent="0.2">
      <c r="A134" s="44"/>
      <c r="B134" s="135"/>
      <c r="C134" s="135"/>
      <c r="D134" s="135"/>
      <c r="E134" s="135"/>
      <c r="F134" s="135"/>
      <c r="G134" s="137"/>
      <c r="H134" s="146">
        <v>2020</v>
      </c>
      <c r="I134" s="141">
        <f>SUMIF($J$4:$J$126,H134,$I$4:$I$126)</f>
        <v>14082443.699999999</v>
      </c>
      <c r="J134" s="148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1"/>
      <c r="V134" s="5"/>
    </row>
    <row r="135" spans="1:22" ht="26.25" x14ac:dyDescent="0.2">
      <c r="A135" s="44"/>
      <c r="B135" s="135"/>
      <c r="C135" s="135"/>
      <c r="D135" s="135"/>
      <c r="E135" s="135"/>
      <c r="F135" s="135"/>
      <c r="G135" s="137"/>
      <c r="H135" s="146">
        <v>2021</v>
      </c>
      <c r="I135" s="141">
        <f>SUMIF($J$4:$J$126,H135,$I$4:$I$126)</f>
        <v>14020500</v>
      </c>
      <c r="J135" s="148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1"/>
      <c r="V135" s="5"/>
    </row>
    <row r="136" spans="1:22" ht="26.25" x14ac:dyDescent="0.2">
      <c r="A136" s="44"/>
      <c r="B136" s="135"/>
      <c r="C136" s="135"/>
      <c r="D136" s="135"/>
      <c r="E136" s="135"/>
      <c r="F136" s="135"/>
      <c r="G136" s="137"/>
      <c r="H136" s="146">
        <v>2022</v>
      </c>
      <c r="I136" s="141">
        <f>SUMIF($J$4:$J$126,H136,$I$4:$I$126)</f>
        <v>14365962</v>
      </c>
      <c r="J136" s="148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1"/>
      <c r="V136" s="5"/>
    </row>
    <row r="137" spans="1:22" x14ac:dyDescent="0.2">
      <c r="A137" s="44"/>
      <c r="B137" s="44"/>
      <c r="C137" s="44"/>
      <c r="D137" s="44"/>
      <c r="E137" s="44"/>
      <c r="F137" s="44"/>
      <c r="G137" s="45"/>
      <c r="H137" s="45"/>
      <c r="I137" s="48"/>
      <c r="J137" s="53"/>
      <c r="K137" s="51"/>
      <c r="L137" s="51"/>
      <c r="M137" s="51"/>
      <c r="N137" s="54"/>
      <c r="O137" s="51"/>
      <c r="P137" s="51"/>
      <c r="Q137" s="51"/>
      <c r="R137" s="51"/>
      <c r="S137" s="51"/>
      <c r="T137" s="51"/>
      <c r="U137" s="51"/>
      <c r="V137" s="5"/>
    </row>
    <row r="139" spans="1:22" x14ac:dyDescent="0.2">
      <c r="I139" s="55"/>
    </row>
  </sheetData>
  <sheetProtection password="87FD" sheet="1" objects="1" scenarios="1" autoFilter="0"/>
  <autoFilter ref="A3:W126"/>
  <mergeCells count="29">
    <mergeCell ref="B112:B113"/>
    <mergeCell ref="C112:C113"/>
    <mergeCell ref="D112:D113"/>
    <mergeCell ref="E112:E113"/>
    <mergeCell ref="F112:F113"/>
    <mergeCell ref="B106:B107"/>
    <mergeCell ref="C106:C107"/>
    <mergeCell ref="D106:D107"/>
    <mergeCell ref="E106:E107"/>
    <mergeCell ref="F106:F107"/>
    <mergeCell ref="B109:B110"/>
    <mergeCell ref="C109:C110"/>
    <mergeCell ref="D109:D110"/>
    <mergeCell ref="E109:E110"/>
    <mergeCell ref="F109:F110"/>
    <mergeCell ref="E76:E79"/>
    <mergeCell ref="F76:F79"/>
    <mergeCell ref="B93:B94"/>
    <mergeCell ref="C93:C94"/>
    <mergeCell ref="D93:D94"/>
    <mergeCell ref="E93:E94"/>
    <mergeCell ref="F93:F94"/>
    <mergeCell ref="E20:E23"/>
    <mergeCell ref="F20:F23"/>
    <mergeCell ref="B64:B65"/>
    <mergeCell ref="C64:C65"/>
    <mergeCell ref="D64:D65"/>
    <mergeCell ref="E64:E65"/>
    <mergeCell ref="F64:F65"/>
  </mergeCells>
  <dataValidations count="1">
    <dataValidation type="list" allowBlank="1" showErrorMessage="1" errorTitle="dato non valito" sqref="M18:M27 M33:M36 M38:M40 M44:M46 L42:M42 L48:M48 K47:L47 M56:M57 M62:M69 K4:L28 N46 N93:N94 M4:M5 M8:M16 L43:L46 L29:L41 K29:K46 M98:M126 K48:K85 L49:L85 M71:M85 K86:L126 M87:M96">
      <formula1>categoria</formula1>
    </dataValidation>
  </dataValidations>
  <pageMargins left="0.70866141732283472" right="0.31496062992125984" top="0.94488188976377963" bottom="0.35433070866141736" header="0.31496062992125984" footer="0.31496062992125984"/>
  <pageSetup paperSize="8" scale="80" orientation="landscape" r:id="rId1"/>
  <headerFooter>
    <oddHeader>&amp;CAllegato 3 - Capitolo 5 - Programma degli Interventi 2018 - 2022
elaborato a cura di Uniacque S.p.A.</oddHeader>
  </headerFooter>
  <rowBreaks count="1" manualBreakCount="1">
    <brk id="75" min="1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7"/>
  <sheetViews>
    <sheetView zoomScaleNormal="100" workbookViewId="0">
      <selection activeCell="R20" sqref="R20"/>
    </sheetView>
  </sheetViews>
  <sheetFormatPr defaultRowHeight="12.75" x14ac:dyDescent="0.2"/>
  <cols>
    <col min="1" max="1" width="9.140625" style="56"/>
    <col min="2" max="2" width="10.140625" style="56" customWidth="1"/>
    <col min="3" max="3" width="43.140625" style="56" customWidth="1"/>
    <col min="4" max="4" width="22.7109375" style="56" customWidth="1"/>
    <col min="5" max="5" width="15.7109375" style="56" bestFit="1" customWidth="1"/>
    <col min="6" max="8" width="14.7109375" style="56" bestFit="1" customWidth="1"/>
    <col min="9" max="9" width="14.7109375" style="56" customWidth="1"/>
    <col min="10" max="10" width="15.7109375" style="56" bestFit="1" customWidth="1"/>
    <col min="11" max="16384" width="9.140625" style="56"/>
  </cols>
  <sheetData>
    <row r="1" spans="1:10" ht="51" customHeight="1" x14ac:dyDescent="0.2">
      <c r="C1" s="173" t="s">
        <v>511</v>
      </c>
      <c r="D1" s="173"/>
      <c r="E1" s="173"/>
      <c r="F1" s="173"/>
      <c r="G1" s="173"/>
      <c r="H1" s="173"/>
      <c r="I1" s="173"/>
      <c r="J1" s="173"/>
    </row>
    <row r="2" spans="1:10" ht="25.5" x14ac:dyDescent="0.2">
      <c r="B2" s="57" t="s">
        <v>512</v>
      </c>
      <c r="C2" s="174" t="s">
        <v>513</v>
      </c>
      <c r="D2" s="174"/>
      <c r="E2" s="174"/>
      <c r="F2" s="174"/>
      <c r="G2" s="174"/>
      <c r="H2" s="174"/>
      <c r="I2" s="174"/>
      <c r="J2" s="174"/>
    </row>
    <row r="3" spans="1:10" ht="30" x14ac:dyDescent="0.2">
      <c r="A3" s="58"/>
      <c r="B3" s="58"/>
      <c r="C3" s="175" t="s">
        <v>514</v>
      </c>
      <c r="D3" s="176"/>
      <c r="E3" s="59">
        <v>2018</v>
      </c>
      <c r="F3" s="60">
        <v>2019</v>
      </c>
      <c r="G3" s="61">
        <v>2020</v>
      </c>
      <c r="H3" s="62">
        <v>2021</v>
      </c>
      <c r="I3" s="63">
        <v>2022</v>
      </c>
      <c r="J3" s="64" t="s">
        <v>515</v>
      </c>
    </row>
    <row r="4" spans="1:10" ht="15" x14ac:dyDescent="0.2">
      <c r="A4" s="65" t="s">
        <v>516</v>
      </c>
      <c r="B4" s="66" t="s">
        <v>517</v>
      </c>
      <c r="C4" s="159" t="s">
        <v>518</v>
      </c>
      <c r="D4" s="160"/>
      <c r="E4" s="67">
        <v>50000</v>
      </c>
      <c r="F4" s="67">
        <v>50000</v>
      </c>
      <c r="G4" s="67">
        <v>50000</v>
      </c>
      <c r="H4" s="67">
        <v>50000</v>
      </c>
      <c r="I4" s="67">
        <v>50000</v>
      </c>
      <c r="J4" s="68"/>
    </row>
    <row r="5" spans="1:10" ht="15" x14ac:dyDescent="0.2">
      <c r="A5" s="65" t="s">
        <v>519</v>
      </c>
      <c r="B5" s="66" t="s">
        <v>520</v>
      </c>
      <c r="C5" s="159" t="s">
        <v>521</v>
      </c>
      <c r="D5" s="160"/>
      <c r="E5" s="67">
        <v>100000</v>
      </c>
      <c r="F5" s="67">
        <v>100000</v>
      </c>
      <c r="G5" s="67">
        <v>100000</v>
      </c>
      <c r="H5" s="67">
        <v>100000</v>
      </c>
      <c r="I5" s="67">
        <v>100000</v>
      </c>
      <c r="J5" s="68"/>
    </row>
    <row r="6" spans="1:10" ht="15" x14ac:dyDescent="0.2">
      <c r="A6" s="65" t="s">
        <v>519</v>
      </c>
      <c r="B6" s="66" t="s">
        <v>520</v>
      </c>
      <c r="C6" s="159" t="s">
        <v>522</v>
      </c>
      <c r="D6" s="160"/>
      <c r="E6" s="67">
        <v>1600000</v>
      </c>
      <c r="F6" s="67">
        <v>1600000</v>
      </c>
      <c r="G6" s="67">
        <v>1600000</v>
      </c>
      <c r="H6" s="67">
        <v>1600000</v>
      </c>
      <c r="I6" s="67">
        <v>1600000</v>
      </c>
      <c r="J6" s="68"/>
    </row>
    <row r="7" spans="1:10" ht="15" x14ac:dyDescent="0.2">
      <c r="A7" s="69" t="s">
        <v>519</v>
      </c>
      <c r="B7" s="70" t="s">
        <v>520</v>
      </c>
      <c r="C7" s="177" t="s">
        <v>523</v>
      </c>
      <c r="D7" s="178"/>
      <c r="E7" s="67">
        <v>600000</v>
      </c>
      <c r="F7" s="67">
        <v>600000</v>
      </c>
      <c r="G7" s="67">
        <v>600000</v>
      </c>
      <c r="H7" s="67">
        <v>600000</v>
      </c>
      <c r="I7" s="67">
        <v>600000</v>
      </c>
      <c r="J7" s="68"/>
    </row>
    <row r="8" spans="1:10" ht="15" x14ac:dyDescent="0.2">
      <c r="A8" s="163" t="s">
        <v>524</v>
      </c>
      <c r="B8" s="164"/>
      <c r="C8" s="164"/>
      <c r="D8" s="165"/>
      <c r="E8" s="71">
        <f>SUM(E4:E7)</f>
        <v>2350000</v>
      </c>
      <c r="F8" s="72">
        <f>SUM(F4:F7)</f>
        <v>2350000</v>
      </c>
      <c r="G8" s="73">
        <f>SUM(G4:G7)</f>
        <v>2350000</v>
      </c>
      <c r="H8" s="72">
        <f>SUM(H4:H7)</f>
        <v>2350000</v>
      </c>
      <c r="I8" s="74">
        <f>SUM(I4:I7)</f>
        <v>2350000</v>
      </c>
      <c r="J8" s="72">
        <f>SUM(E8:I8)</f>
        <v>11750000</v>
      </c>
    </row>
    <row r="9" spans="1:10" ht="15" x14ac:dyDescent="0.2">
      <c r="A9" s="75" t="s">
        <v>525</v>
      </c>
      <c r="B9" s="76" t="s">
        <v>526</v>
      </c>
      <c r="C9" s="161" t="s">
        <v>527</v>
      </c>
      <c r="D9" s="162"/>
      <c r="E9" s="77">
        <v>2200000</v>
      </c>
      <c r="F9" s="77">
        <v>2200000</v>
      </c>
      <c r="G9" s="77">
        <v>2200000</v>
      </c>
      <c r="H9" s="77">
        <v>2200000</v>
      </c>
      <c r="I9" s="77">
        <v>2200000</v>
      </c>
      <c r="J9" s="68"/>
    </row>
    <row r="10" spans="1:10" s="78" customFormat="1" ht="15" x14ac:dyDescent="0.25">
      <c r="A10" s="163" t="s">
        <v>528</v>
      </c>
      <c r="B10" s="164"/>
      <c r="C10" s="164"/>
      <c r="D10" s="165"/>
      <c r="E10" s="71">
        <f>SUM(E9:E9)</f>
        <v>2200000</v>
      </c>
      <c r="F10" s="72">
        <f>SUM(F9:F9)</f>
        <v>2200000</v>
      </c>
      <c r="G10" s="73">
        <f>SUM(G9:G9)</f>
        <v>2200000</v>
      </c>
      <c r="H10" s="72">
        <f>SUM(H9:H9)</f>
        <v>2200000</v>
      </c>
      <c r="I10" s="74">
        <f>SUM(I9:I9)</f>
        <v>2200000</v>
      </c>
      <c r="J10" s="72">
        <f>SUM(E10:I10)</f>
        <v>11000000</v>
      </c>
    </row>
    <row r="11" spans="1:10" ht="15" x14ac:dyDescent="0.2">
      <c r="A11" s="75" t="s">
        <v>529</v>
      </c>
      <c r="B11" s="76" t="s">
        <v>530</v>
      </c>
      <c r="C11" s="161" t="s">
        <v>531</v>
      </c>
      <c r="D11" s="162"/>
      <c r="E11" s="77">
        <v>2200000</v>
      </c>
      <c r="F11" s="77">
        <v>2200000</v>
      </c>
      <c r="G11" s="77">
        <v>2200000</v>
      </c>
      <c r="H11" s="77">
        <v>2200000</v>
      </c>
      <c r="I11" s="77">
        <v>2200000</v>
      </c>
      <c r="J11" s="68"/>
    </row>
    <row r="12" spans="1:10" ht="15" x14ac:dyDescent="0.2">
      <c r="A12" s="163" t="s">
        <v>532</v>
      </c>
      <c r="B12" s="164"/>
      <c r="C12" s="164"/>
      <c r="D12" s="165"/>
      <c r="E12" s="71">
        <f>SUM(E11)</f>
        <v>2200000</v>
      </c>
      <c r="F12" s="72">
        <f t="shared" ref="F12:I12" si="0">SUM(F11)</f>
        <v>2200000</v>
      </c>
      <c r="G12" s="73">
        <f t="shared" si="0"/>
        <v>2200000</v>
      </c>
      <c r="H12" s="72">
        <f t="shared" si="0"/>
        <v>2200000</v>
      </c>
      <c r="I12" s="74">
        <f t="shared" si="0"/>
        <v>2200000</v>
      </c>
      <c r="J12" s="72">
        <f>SUM(E12:I12)</f>
        <v>11000000</v>
      </c>
    </row>
    <row r="13" spans="1:10" ht="15" x14ac:dyDescent="0.2">
      <c r="A13" s="75" t="s">
        <v>533</v>
      </c>
      <c r="B13" s="76" t="s">
        <v>534</v>
      </c>
      <c r="C13" s="161" t="s">
        <v>535</v>
      </c>
      <c r="D13" s="162"/>
      <c r="E13" s="77">
        <v>1100000</v>
      </c>
      <c r="F13" s="68">
        <v>1100000</v>
      </c>
      <c r="G13" s="79">
        <v>1100000</v>
      </c>
      <c r="H13" s="68">
        <v>1100000</v>
      </c>
      <c r="I13" s="80">
        <v>1100000</v>
      </c>
      <c r="J13" s="68"/>
    </row>
    <row r="14" spans="1:10" ht="15" x14ac:dyDescent="0.2">
      <c r="A14" s="163" t="s">
        <v>536</v>
      </c>
      <c r="B14" s="164"/>
      <c r="C14" s="164"/>
      <c r="D14" s="165"/>
      <c r="E14" s="71">
        <f>SUM(E13)</f>
        <v>1100000</v>
      </c>
      <c r="F14" s="72">
        <f t="shared" ref="F14:I14" si="1">SUM(F13)</f>
        <v>1100000</v>
      </c>
      <c r="G14" s="73">
        <f t="shared" si="1"/>
        <v>1100000</v>
      </c>
      <c r="H14" s="72">
        <f t="shared" si="1"/>
        <v>1100000</v>
      </c>
      <c r="I14" s="74">
        <f t="shared" si="1"/>
        <v>1100000</v>
      </c>
      <c r="J14" s="72">
        <f>SUM(E14:I14)</f>
        <v>5500000</v>
      </c>
    </row>
    <row r="15" spans="1:10" ht="15" x14ac:dyDescent="0.2">
      <c r="A15" s="75" t="s">
        <v>537</v>
      </c>
      <c r="B15" s="76" t="s">
        <v>538</v>
      </c>
      <c r="C15" s="161" t="s">
        <v>539</v>
      </c>
      <c r="D15" s="162"/>
      <c r="E15" s="77">
        <v>150000</v>
      </c>
      <c r="F15" s="68">
        <v>150000</v>
      </c>
      <c r="G15" s="79">
        <v>150000</v>
      </c>
      <c r="H15" s="68">
        <v>150000</v>
      </c>
      <c r="I15" s="80">
        <v>150000</v>
      </c>
      <c r="J15" s="68"/>
    </row>
    <row r="16" spans="1:10" ht="15.75" customHeight="1" x14ac:dyDescent="0.2">
      <c r="A16" s="163" t="s">
        <v>540</v>
      </c>
      <c r="B16" s="164"/>
      <c r="C16" s="164"/>
      <c r="D16" s="165"/>
      <c r="E16" s="71">
        <f>SUM(E15)</f>
        <v>150000</v>
      </c>
      <c r="F16" s="72">
        <f t="shared" ref="F16:I16" si="2">SUM(F15)</f>
        <v>150000</v>
      </c>
      <c r="G16" s="73">
        <f t="shared" si="2"/>
        <v>150000</v>
      </c>
      <c r="H16" s="72">
        <f t="shared" si="2"/>
        <v>150000</v>
      </c>
      <c r="I16" s="74">
        <f t="shared" si="2"/>
        <v>150000</v>
      </c>
      <c r="J16" s="72">
        <f>SUM(E16:I16)</f>
        <v>750000</v>
      </c>
    </row>
    <row r="17" spans="1:10" ht="15" x14ac:dyDescent="0.2">
      <c r="A17" s="81"/>
      <c r="B17" s="82"/>
      <c r="C17" s="166" t="s">
        <v>541</v>
      </c>
      <c r="D17" s="167"/>
      <c r="E17" s="83">
        <v>1600000</v>
      </c>
      <c r="F17" s="83">
        <v>1600000</v>
      </c>
      <c r="G17" s="83">
        <v>1600000</v>
      </c>
      <c r="H17" s="83">
        <v>1600000</v>
      </c>
      <c r="I17" s="83">
        <v>1600000</v>
      </c>
      <c r="J17" s="84"/>
    </row>
    <row r="18" spans="1:10" ht="15.75" customHeight="1" x14ac:dyDescent="0.2">
      <c r="A18" s="168" t="s">
        <v>542</v>
      </c>
      <c r="B18" s="169"/>
      <c r="C18" s="169"/>
      <c r="D18" s="170"/>
      <c r="E18" s="85">
        <f>SUM(E17)</f>
        <v>1600000</v>
      </c>
      <c r="F18" s="85">
        <f t="shared" ref="F18:I18" si="3">SUM(F17)</f>
        <v>1600000</v>
      </c>
      <c r="G18" s="85">
        <f t="shared" si="3"/>
        <v>1600000</v>
      </c>
      <c r="H18" s="85">
        <f t="shared" si="3"/>
        <v>1600000</v>
      </c>
      <c r="I18" s="85">
        <f t="shared" si="3"/>
        <v>1600000</v>
      </c>
      <c r="J18" s="86">
        <f>SUM(E18:I18)</f>
        <v>8000000</v>
      </c>
    </row>
    <row r="19" spans="1:10" ht="15" x14ac:dyDescent="0.2">
      <c r="A19" s="87"/>
      <c r="B19" s="87"/>
      <c r="C19" s="88"/>
      <c r="D19" s="89"/>
      <c r="E19" s="90">
        <f>E8+E10+E12+E14+E16+E18</f>
        <v>9600000</v>
      </c>
      <c r="F19" s="90">
        <f t="shared" ref="F19:I19" si="4">F8+F10+F12+F14+F16+F18</f>
        <v>9600000</v>
      </c>
      <c r="G19" s="90">
        <f t="shared" si="4"/>
        <v>9600000</v>
      </c>
      <c r="H19" s="90">
        <f t="shared" si="4"/>
        <v>9600000</v>
      </c>
      <c r="I19" s="90">
        <f t="shared" si="4"/>
        <v>9600000</v>
      </c>
      <c r="J19" s="91">
        <f>SUM(E19:I19)</f>
        <v>48000000</v>
      </c>
    </row>
    <row r="20" spans="1:10" ht="15" x14ac:dyDescent="0.2">
      <c r="C20" s="92"/>
      <c r="D20" s="93"/>
      <c r="E20" s="93"/>
      <c r="F20" s="94"/>
      <c r="G20" s="94"/>
      <c r="H20" s="94"/>
      <c r="I20" s="94"/>
    </row>
    <row r="21" spans="1:10" ht="30" x14ac:dyDescent="0.2">
      <c r="C21" s="171" t="s">
        <v>543</v>
      </c>
      <c r="D21" s="172"/>
      <c r="E21" s="95">
        <v>2018</v>
      </c>
      <c r="F21" s="95">
        <v>2019</v>
      </c>
      <c r="G21" s="95">
        <v>2020</v>
      </c>
      <c r="H21" s="96">
        <v>2021</v>
      </c>
      <c r="I21" s="96">
        <v>2022</v>
      </c>
      <c r="J21" s="97" t="s">
        <v>515</v>
      </c>
    </row>
    <row r="22" spans="1:10" ht="15" x14ac:dyDescent="0.2">
      <c r="B22" s="98" t="s">
        <v>544</v>
      </c>
      <c r="C22" s="159" t="s">
        <v>545</v>
      </c>
      <c r="D22" s="160"/>
      <c r="E22" s="99">
        <v>800000</v>
      </c>
      <c r="F22" s="100">
        <v>800000</v>
      </c>
      <c r="G22" s="100">
        <v>800000</v>
      </c>
      <c r="H22" s="100">
        <v>800000</v>
      </c>
      <c r="I22" s="100">
        <v>800000</v>
      </c>
      <c r="J22" s="101">
        <f>SUM(E22:I22)</f>
        <v>4000000</v>
      </c>
    </row>
    <row r="23" spans="1:10" ht="15" x14ac:dyDescent="0.2">
      <c r="B23" s="98" t="s">
        <v>544</v>
      </c>
      <c r="C23" s="159" t="s">
        <v>546</v>
      </c>
      <c r="D23" s="160"/>
      <c r="E23" s="102">
        <v>200000</v>
      </c>
      <c r="F23" s="103">
        <v>200000</v>
      </c>
      <c r="G23" s="103">
        <v>200000</v>
      </c>
      <c r="H23" s="103">
        <v>200000</v>
      </c>
      <c r="I23" s="103">
        <v>200000</v>
      </c>
      <c r="J23" s="104">
        <f>SUM(E23:I23)</f>
        <v>1000000</v>
      </c>
    </row>
    <row r="24" spans="1:10" ht="15" x14ac:dyDescent="0.2">
      <c r="B24" s="98" t="s">
        <v>544</v>
      </c>
      <c r="C24" s="159" t="s">
        <v>547</v>
      </c>
      <c r="D24" s="160"/>
      <c r="E24" s="77">
        <v>600000</v>
      </c>
      <c r="F24" s="79">
        <v>600000</v>
      </c>
      <c r="G24" s="79">
        <v>600000</v>
      </c>
      <c r="H24" s="79">
        <v>600000</v>
      </c>
      <c r="I24" s="79">
        <v>600000</v>
      </c>
      <c r="J24" s="80">
        <f t="shared" ref="J24:J26" si="5">SUM(E24:I24)</f>
        <v>3000000</v>
      </c>
    </row>
    <row r="25" spans="1:10" ht="15" x14ac:dyDescent="0.2">
      <c r="B25" s="98" t="s">
        <v>544</v>
      </c>
      <c r="C25" s="159" t="s">
        <v>548</v>
      </c>
      <c r="D25" s="160"/>
      <c r="E25" s="102">
        <v>250000</v>
      </c>
      <c r="F25" s="103">
        <v>250000</v>
      </c>
      <c r="G25" s="103">
        <v>250000</v>
      </c>
      <c r="H25" s="103">
        <v>250000</v>
      </c>
      <c r="I25" s="103">
        <v>250000</v>
      </c>
      <c r="J25" s="104">
        <f t="shared" si="5"/>
        <v>1250000</v>
      </c>
    </row>
    <row r="26" spans="1:10" ht="17.25" x14ac:dyDescent="0.2">
      <c r="B26" s="98" t="s">
        <v>544</v>
      </c>
      <c r="C26" s="159" t="s">
        <v>549</v>
      </c>
      <c r="D26" s="160"/>
      <c r="E26" s="105">
        <v>150000</v>
      </c>
      <c r="F26" s="106">
        <v>150000</v>
      </c>
      <c r="G26" s="106">
        <v>150000</v>
      </c>
      <c r="H26" s="106">
        <v>150000</v>
      </c>
      <c r="I26" s="106">
        <v>150000</v>
      </c>
      <c r="J26" s="107">
        <f t="shared" si="5"/>
        <v>750000</v>
      </c>
    </row>
    <row r="27" spans="1:10" ht="15" x14ac:dyDescent="0.2">
      <c r="C27" s="108"/>
      <c r="D27" s="101"/>
      <c r="E27" s="109">
        <f>SUM(E22:E26)</f>
        <v>2000000</v>
      </c>
      <c r="F27" s="109">
        <f t="shared" ref="F27:I27" si="6">SUM(F22:F26)</f>
        <v>2000000</v>
      </c>
      <c r="G27" s="109">
        <f t="shared" si="6"/>
        <v>2000000</v>
      </c>
      <c r="H27" s="109">
        <f t="shared" si="6"/>
        <v>2000000</v>
      </c>
      <c r="I27" s="109">
        <f t="shared" si="6"/>
        <v>2000000</v>
      </c>
      <c r="J27" s="110">
        <f>SUM(E27:I27)</f>
        <v>10000000</v>
      </c>
    </row>
  </sheetData>
  <sheetProtection password="87FD" sheet="1" objects="1" scenarios="1"/>
  <mergeCells count="24">
    <mergeCell ref="A12:D12"/>
    <mergeCell ref="C1:J1"/>
    <mergeCell ref="C2:J2"/>
    <mergeCell ref="C3:D3"/>
    <mergeCell ref="C4:D4"/>
    <mergeCell ref="C5:D5"/>
    <mergeCell ref="C6:D6"/>
    <mergeCell ref="C7:D7"/>
    <mergeCell ref="A8:D8"/>
    <mergeCell ref="C9:D9"/>
    <mergeCell ref="A10:D10"/>
    <mergeCell ref="C11:D11"/>
    <mergeCell ref="C26:D26"/>
    <mergeCell ref="C13:D13"/>
    <mergeCell ref="A14:D14"/>
    <mergeCell ref="C15:D15"/>
    <mergeCell ref="A16:D16"/>
    <mergeCell ref="C17:D17"/>
    <mergeCell ref="A18:D18"/>
    <mergeCell ref="C21:D21"/>
    <mergeCell ref="C22:D22"/>
    <mergeCell ref="C23:D23"/>
    <mergeCell ref="C24:D24"/>
    <mergeCell ref="C25:D25"/>
  </mergeCells>
  <pageMargins left="0.70866141732283472" right="0.31496062992125984" top="0.94488188976377963" bottom="0.35433070866141736" header="0.31496062992125984" footer="0.31496062992125984"/>
  <pageSetup paperSize="8" orientation="landscape" r:id="rId1"/>
  <headerFooter>
    <oddHeader>&amp;CAllegato 3 - Capitolo 5 - Programma degli Interventi 2018 - 2022
elaborato a cura di Uniacque S.p.A.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PDI 2018-22 U.ATO AGGIORNATO</vt:lpstr>
      <vt:lpstr>MANUTENZIONI E STRUTTURE</vt:lpstr>
      <vt:lpstr>'PDI 2018-22 U.ATO AGGIORNATO'!Titoli_stampa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 ATO Bergamo</dc:creator>
  <cp:lastModifiedBy>Ufficio ATO Bergamo</cp:lastModifiedBy>
  <dcterms:created xsi:type="dcterms:W3CDTF">2017-04-27T13:00:05Z</dcterms:created>
  <dcterms:modified xsi:type="dcterms:W3CDTF">2017-05-02T08:38:58Z</dcterms:modified>
</cp:coreProperties>
</file>